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90ee19c20187e38/Documents/Scanned Documents/Documents/GARBOLINO FISHING TEAM IDF/"/>
    </mc:Choice>
  </mc:AlternateContent>
  <xr:revisionPtr revIDLastSave="0" documentId="13_ncr:8001_{9D841ED7-D401-48A4-843E-63991A66A17A}" xr6:coauthVersionLast="47" xr6:coauthVersionMax="47" xr10:uidLastSave="{00000000-0000-0000-0000-000000000000}"/>
  <workbookProtection workbookPassword="DDC9" lockStructure="1"/>
  <bookViews>
    <workbookView xWindow="-108" yWindow="-108" windowWidth="23256" windowHeight="13176" activeTab="2" xr2:uid="{00000000-000D-0000-FFFF-FFFF00000000}"/>
  </bookViews>
  <sheets>
    <sheet name="Liste" sheetId="3" r:id="rId1"/>
    <sheet name="Calculs" sheetId="1" r:id="rId2"/>
    <sheet name="IMPR" sheetId="2" r:id="rId3"/>
    <sheet name="Ajust" sheetId="4" r:id="rId4"/>
  </sheets>
  <definedNames>
    <definedName name="_xlnm.Print_Area" localSheetId="1">Calculs!$A$2:$P$33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11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N12" i="2"/>
  <c r="N13" i="2"/>
  <c r="N14" i="2"/>
  <c r="N15" i="2"/>
  <c r="N16" i="2"/>
  <c r="N17" i="2"/>
  <c r="N18" i="2"/>
  <c r="N19" i="2"/>
  <c r="N39" i="2" s="1"/>
  <c r="N20" i="2"/>
  <c r="N21" i="2"/>
  <c r="N22" i="2"/>
  <c r="N23" i="2"/>
  <c r="N24" i="2"/>
  <c r="N11" i="2"/>
  <c r="D2" i="4"/>
  <c r="A36" i="4"/>
  <c r="B36" i="4"/>
  <c r="C36" i="4"/>
  <c r="J36" i="4"/>
  <c r="G39" i="2"/>
  <c r="G40" i="2" s="1"/>
  <c r="I39" i="2"/>
  <c r="I40" i="2" s="1"/>
  <c r="K39" i="2"/>
  <c r="K40" i="2" s="1"/>
  <c r="M4" i="1"/>
  <c r="M32" i="1" s="1"/>
  <c r="M33" i="1" s="1"/>
  <c r="N4" i="1"/>
  <c r="O4" i="1"/>
  <c r="V4" i="1"/>
  <c r="W4" i="1"/>
  <c r="X4" i="1"/>
  <c r="M5" i="1"/>
  <c r="N5" i="1"/>
  <c r="O5" i="1"/>
  <c r="V5" i="1"/>
  <c r="W5" i="1"/>
  <c r="X5" i="1"/>
  <c r="M6" i="1"/>
  <c r="N6" i="1"/>
  <c r="O6" i="1"/>
  <c r="V6" i="1"/>
  <c r="W6" i="1"/>
  <c r="X6" i="1"/>
  <c r="M7" i="1"/>
  <c r="N7" i="1"/>
  <c r="O7" i="1"/>
  <c r="M8" i="1"/>
  <c r="N8" i="1"/>
  <c r="O8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D32" i="1"/>
  <c r="G32" i="1"/>
  <c r="J32" i="1"/>
  <c r="G33" i="1"/>
  <c r="J33" i="1"/>
  <c r="B4" i="3"/>
  <c r="B5" i="3"/>
  <c r="E5" i="3"/>
  <c r="D33" i="1" s="1"/>
  <c r="E11" i="3"/>
  <c r="B1" i="3" s="1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N40" i="2" l="1"/>
  <c r="B3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ROJAS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Si = 0 ==&gt; OK
Si = 1 ==&gt; Avertissement
Si = 2 ==&gt; Verrou Envoi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Nombre de pêcheurs par secteur</t>
        </r>
      </text>
    </comment>
    <comment ref="E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ROJAS:</t>
        </r>
        <r>
          <rPr>
            <sz val="9"/>
            <color indexed="81"/>
            <rFont val="Tahoma"/>
            <family val="2"/>
          </rPr>
          <t xml:space="preserve">
Nombre total 
de pêcheurs</t>
        </r>
      </text>
    </comment>
  </commentList>
</comments>
</file>

<file path=xl/sharedStrings.xml><?xml version="1.0" encoding="utf-8"?>
<sst xmlns="http://schemas.openxmlformats.org/spreadsheetml/2006/main" count="303" uniqueCount="106">
  <si>
    <t>Nom et Prénom</t>
  </si>
  <si>
    <t>Poids</t>
  </si>
  <si>
    <t>Clt</t>
  </si>
  <si>
    <t>Poids Total</t>
  </si>
  <si>
    <t>Total</t>
  </si>
  <si>
    <t>Meilleure</t>
  </si>
  <si>
    <t>Manche</t>
  </si>
  <si>
    <t>Points</t>
  </si>
  <si>
    <t>Général</t>
  </si>
  <si>
    <t>A</t>
  </si>
  <si>
    <t>Moyenne Par Pêcheur</t>
  </si>
  <si>
    <t>CLT</t>
  </si>
  <si>
    <t>MANCHE 1</t>
  </si>
  <si>
    <t>MANCHE 2</t>
  </si>
  <si>
    <t>MANCHE 3</t>
  </si>
  <si>
    <t>T</t>
  </si>
  <si>
    <t>O</t>
  </si>
  <si>
    <t>S</t>
  </si>
  <si>
    <t>Poids Total ( en Kg )</t>
  </si>
  <si>
    <t>CD</t>
  </si>
  <si>
    <t>GRILLE</t>
  </si>
  <si>
    <t>1 ère Manche</t>
  </si>
  <si>
    <t>2 ème Manche</t>
  </si>
  <si>
    <t>3 ème Manche</t>
  </si>
  <si>
    <t>TOS</t>
  </si>
  <si>
    <t>Nom &amp; Prénom</t>
  </si>
  <si>
    <t>LISTE DES PÊCHEURS</t>
  </si>
  <si>
    <t>GESTION DES ERREURS</t>
  </si>
  <si>
    <t>Nombre de X</t>
  </si>
  <si>
    <t>Nombre de Y</t>
  </si>
  <si>
    <t>Nombre de Z</t>
  </si>
  <si>
    <t>FÉDÉRATION FRANÇAISE DES PÊCHES SPORTIVES</t>
  </si>
  <si>
    <t>Nb Pêcheurs</t>
  </si>
  <si>
    <r>
      <rPr>
        <b/>
        <sz val="7"/>
        <color indexed="17"/>
        <rFont val="Arial"/>
        <family val="2"/>
      </rPr>
      <t>Montants</t>
    </r>
    <r>
      <rPr>
        <b/>
        <sz val="7"/>
        <rFont val="Arial"/>
        <family val="2"/>
      </rPr>
      <t>,</t>
    </r>
    <r>
      <rPr>
        <b/>
        <sz val="7"/>
        <color indexed="30"/>
        <rFont val="Arial"/>
        <family val="2"/>
      </rPr>
      <t>Restants</t>
    </r>
    <r>
      <rPr>
        <b/>
        <sz val="7"/>
        <rFont val="Arial"/>
        <family val="2"/>
      </rPr>
      <t>,</t>
    </r>
    <r>
      <rPr>
        <b/>
        <sz val="7"/>
        <color indexed="10"/>
        <rFont val="Arial"/>
        <family val="2"/>
      </rPr>
      <t xml:space="preserve"> Descendants, </t>
    </r>
    <r>
      <rPr>
        <b/>
        <sz val="7"/>
        <color indexed="36"/>
        <rFont val="Arial"/>
        <family val="2"/>
      </rPr>
      <t>Autres</t>
    </r>
  </si>
  <si>
    <t>X01</t>
  </si>
  <si>
    <t>Z06</t>
  </si>
  <si>
    <t>X02</t>
  </si>
  <si>
    <t>X03</t>
  </si>
  <si>
    <t>Y08</t>
  </si>
  <si>
    <t>X04</t>
  </si>
  <si>
    <t>Y09</t>
  </si>
  <si>
    <t>X05</t>
  </si>
  <si>
    <t>X06</t>
  </si>
  <si>
    <t>Z01</t>
  </si>
  <si>
    <t>X07</t>
  </si>
  <si>
    <t>Y02</t>
  </si>
  <si>
    <t>X08</t>
  </si>
  <si>
    <t>Y03</t>
  </si>
  <si>
    <t>X09</t>
  </si>
  <si>
    <t>Z04</t>
  </si>
  <si>
    <t>Z05</t>
  </si>
  <si>
    <t>Y07</t>
  </si>
  <si>
    <t>Z07</t>
  </si>
  <si>
    <t>Z08</t>
  </si>
  <si>
    <t>Y05</t>
  </si>
  <si>
    <t>Y01</t>
  </si>
  <si>
    <t>Y04</t>
  </si>
  <si>
    <t>Z09</t>
  </si>
  <si>
    <t>Y06</t>
  </si>
  <si>
    <t>Z02</t>
  </si>
  <si>
    <t>Z03</t>
  </si>
  <si>
    <t>ABSENTS</t>
  </si>
  <si>
    <t>Nb Forfaits</t>
  </si>
  <si>
    <t>GRILLE TOS APPLIQUÉE</t>
  </si>
  <si>
    <t>GRILLE TOS RECALCUL</t>
  </si>
  <si>
    <t>GRILLE FFPS Eau Douce</t>
  </si>
  <si>
    <t/>
  </si>
  <si>
    <t>X</t>
  </si>
  <si>
    <t>Y</t>
  </si>
  <si>
    <t>Z</t>
  </si>
  <si>
    <t>XX</t>
  </si>
  <si>
    <t>YY</t>
  </si>
  <si>
    <t>ZZ</t>
  </si>
  <si>
    <t>XXX</t>
  </si>
  <si>
    <t>YYY</t>
  </si>
  <si>
    <t>ZZZ</t>
  </si>
  <si>
    <t>KILIAN FOUCHE</t>
  </si>
  <si>
    <t>STEPHANE SEIGNEUR</t>
  </si>
  <si>
    <t>LIEUX  LES ARCADES - GUYANCOURT</t>
  </si>
  <si>
    <t>B3</t>
  </si>
  <si>
    <t>A7</t>
  </si>
  <si>
    <t>MARC FOUCHE</t>
  </si>
  <si>
    <t>A3</t>
  </si>
  <si>
    <t>B7</t>
  </si>
  <si>
    <t>B1</t>
  </si>
  <si>
    <t>A5</t>
  </si>
  <si>
    <t>TRULLARD ALEX</t>
  </si>
  <si>
    <t>B5</t>
  </si>
  <si>
    <t>B2</t>
  </si>
  <si>
    <t>LEILLET CYRIL</t>
  </si>
  <si>
    <t>A1</t>
  </si>
  <si>
    <t>GRONIER MICHEL</t>
  </si>
  <si>
    <t>A6</t>
  </si>
  <si>
    <t>COURTIN PASCAL</t>
  </si>
  <si>
    <t>A4</t>
  </si>
  <si>
    <t>LEDUC ARMAND</t>
  </si>
  <si>
    <t>A2</t>
  </si>
  <si>
    <t>MIELKE ERIC</t>
  </si>
  <si>
    <t>RAMBUR CHRISTOPHE</t>
  </si>
  <si>
    <t>B6</t>
  </si>
  <si>
    <t>FRED GARNIER</t>
  </si>
  <si>
    <t>B4</t>
  </si>
  <si>
    <t>NATALIZIO FLORENT</t>
  </si>
  <si>
    <t>PEZZOLI CLAUDE</t>
  </si>
  <si>
    <t>GARNIER TONY</t>
  </si>
  <si>
    <t>CHAMPIONNAT REGIONAL D1R MOULINET / 14-05-2023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</si>
</sst>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17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Arial"/>
      <family val="2"/>
    </font>
    <font>
      <b/>
      <sz val="7"/>
      <color indexed="36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u/>
      <sz val="10"/>
      <color theme="3" tint="-0.499984740745262"/>
      <name val="Arial"/>
      <family val="2"/>
    </font>
    <font>
      <b/>
      <sz val="9"/>
      <color rgb="FF1505E7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05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1" fontId="2" fillId="0" borderId="1" xfId="0" applyNumberFormat="1" applyFont="1" applyBorder="1" applyAlignment="1">
      <alignment horizontal="centerContinuous"/>
    </xf>
    <xf numFmtId="1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14" xfId="0" applyNumberFormat="1" applyFont="1" applyBorder="1"/>
    <xf numFmtId="1" fontId="3" fillId="0" borderId="15" xfId="0" applyNumberFormat="1" applyFont="1" applyBorder="1"/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0" xfId="0" applyNumberFormat="1" applyFont="1"/>
    <xf numFmtId="1" fontId="2" fillId="0" borderId="19" xfId="0" applyNumberFormat="1" applyFont="1" applyBorder="1" applyAlignment="1">
      <alignment horizontal="center"/>
    </xf>
    <xf numFmtId="1" fontId="3" fillId="0" borderId="20" xfId="0" applyNumberFormat="1" applyFont="1" applyBorder="1"/>
    <xf numFmtId="1" fontId="2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0" xfId="0" applyFont="1"/>
    <xf numFmtId="1" fontId="3" fillId="0" borderId="25" xfId="0" applyNumberFormat="1" applyFont="1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22" xfId="0" applyFont="1" applyBorder="1" applyAlignment="1">
      <alignment horizontal="centerContinuous"/>
    </xf>
    <xf numFmtId="49" fontId="0" fillId="0" borderId="0" xfId="0" applyNumberFormat="1"/>
    <xf numFmtId="0" fontId="0" fillId="0" borderId="0" xfId="0" applyAlignment="1">
      <alignment horizontal="centerContinuous"/>
    </xf>
    <xf numFmtId="0" fontId="2" fillId="0" borderId="10" xfId="0" applyFont="1" applyBorder="1"/>
    <xf numFmtId="1" fontId="2" fillId="0" borderId="0" xfId="0" applyNumberFormat="1" applyFont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" fontId="17" fillId="0" borderId="0" xfId="0" applyNumberFormat="1" applyFont="1"/>
    <xf numFmtId="1" fontId="1" fillId="0" borderId="27" xfId="0" applyNumberFormat="1" applyFont="1" applyBorder="1" applyProtection="1">
      <protection hidden="1"/>
    </xf>
    <xf numFmtId="1" fontId="1" fillId="0" borderId="28" xfId="0" applyNumberFormat="1" applyFont="1" applyBorder="1" applyProtection="1">
      <protection hidden="1"/>
    </xf>
    <xf numFmtId="0" fontId="1" fillId="0" borderId="28" xfId="0" applyFont="1" applyBorder="1" applyProtection="1">
      <protection hidden="1"/>
    </xf>
    <xf numFmtId="1" fontId="1" fillId="0" borderId="29" xfId="0" applyNumberFormat="1" applyFont="1" applyBorder="1" applyProtection="1">
      <protection hidden="1"/>
    </xf>
    <xf numFmtId="1" fontId="1" fillId="0" borderId="23" xfId="0" applyNumberFormat="1" applyFont="1" applyBorder="1" applyProtection="1">
      <protection hidden="1"/>
    </xf>
    <xf numFmtId="0" fontId="1" fillId="0" borderId="23" xfId="0" applyFont="1" applyBorder="1" applyProtection="1">
      <protection hidden="1"/>
    </xf>
    <xf numFmtId="1" fontId="1" fillId="0" borderId="11" xfId="0" applyNumberFormat="1" applyFont="1" applyBorder="1" applyProtection="1">
      <protection hidden="1"/>
    </xf>
    <xf numFmtId="1" fontId="1" fillId="0" borderId="12" xfId="0" applyNumberFormat="1" applyFont="1" applyBorder="1" applyProtection="1">
      <protection hidden="1"/>
    </xf>
    <xf numFmtId="0" fontId="1" fillId="0" borderId="12" xfId="0" applyFont="1" applyBorder="1" applyProtection="1">
      <protection hidden="1"/>
    </xf>
    <xf numFmtId="2" fontId="1" fillId="0" borderId="0" xfId="0" applyNumberFormat="1" applyFont="1" applyProtection="1"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/>
    <xf numFmtId="0" fontId="1" fillId="0" borderId="31" xfId="0" applyFont="1" applyBorder="1" applyAlignment="1">
      <alignment horizontal="center"/>
    </xf>
    <xf numFmtId="0" fontId="3" fillId="0" borderId="20" xfId="0" applyFont="1" applyBorder="1"/>
    <xf numFmtId="0" fontId="3" fillId="0" borderId="14" xfId="0" applyFont="1" applyBorder="1"/>
    <xf numFmtId="0" fontId="3" fillId="0" borderId="15" xfId="0" applyFont="1" applyBorder="1"/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8" fillId="0" borderId="0" xfId="0" applyFont="1"/>
    <xf numFmtId="0" fontId="1" fillId="0" borderId="32" xfId="0" applyFont="1" applyBorder="1"/>
    <xf numFmtId="0" fontId="1" fillId="0" borderId="32" xfId="0" applyFont="1" applyBorder="1" applyAlignment="1">
      <alignment horizontal="center"/>
    </xf>
    <xf numFmtId="0" fontId="3" fillId="0" borderId="33" xfId="0" applyFont="1" applyBorder="1"/>
    <xf numFmtId="1" fontId="1" fillId="0" borderId="32" xfId="0" applyNumberFormat="1" applyFont="1" applyBorder="1" applyAlignment="1">
      <alignment horizontal="center"/>
    </xf>
    <xf numFmtId="1" fontId="1" fillId="0" borderId="34" xfId="0" applyNumberFormat="1" applyFont="1" applyBorder="1" applyProtection="1">
      <protection hidden="1"/>
    </xf>
    <xf numFmtId="1" fontId="1" fillId="0" borderId="35" xfId="0" applyNumberFormat="1" applyFont="1" applyBorder="1" applyProtection="1">
      <protection hidden="1"/>
    </xf>
    <xf numFmtId="0" fontId="1" fillId="0" borderId="35" xfId="0" applyFont="1" applyBorder="1" applyProtection="1">
      <protection hidden="1"/>
    </xf>
    <xf numFmtId="1" fontId="3" fillId="0" borderId="33" xfId="0" applyNumberFormat="1" applyFont="1" applyBorder="1"/>
    <xf numFmtId="0" fontId="1" fillId="0" borderId="36" xfId="0" applyFont="1" applyBorder="1" applyAlignment="1">
      <alignment horizontal="left"/>
    </xf>
    <xf numFmtId="1" fontId="1" fillId="0" borderId="24" xfId="0" applyNumberFormat="1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1" fillId="0" borderId="27" xfId="0" applyFont="1" applyBorder="1"/>
    <xf numFmtId="49" fontId="1" fillId="0" borderId="2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7" xfId="0" applyFont="1" applyBorder="1"/>
    <xf numFmtId="1" fontId="1" fillId="0" borderId="30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13" fillId="0" borderId="0" xfId="0" applyFont="1" applyAlignment="1" applyProtection="1">
      <alignment horizontal="center"/>
      <protection locked="0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26" xfId="0" applyFont="1" applyFill="1" applyBorder="1" applyAlignment="1">
      <alignment horizontal="center"/>
    </xf>
    <xf numFmtId="1" fontId="1" fillId="3" borderId="38" xfId="0" applyNumberFormat="1" applyFont="1" applyFill="1" applyBorder="1"/>
    <xf numFmtId="1" fontId="1" fillId="3" borderId="39" xfId="0" applyNumberFormat="1" applyFont="1" applyFill="1" applyBorder="1"/>
    <xf numFmtId="0" fontId="13" fillId="2" borderId="0" xfId="0" applyFont="1" applyFill="1" applyAlignment="1">
      <alignment horizontal="center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19" xfId="0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5" fillId="0" borderId="0" xfId="0" applyFont="1" applyAlignment="1" applyProtection="1">
      <alignment horizontal="centerContinuous"/>
      <protection locked="0"/>
    </xf>
    <xf numFmtId="0" fontId="19" fillId="0" borderId="0" xfId="0" applyFont="1"/>
    <xf numFmtId="0" fontId="17" fillId="0" borderId="0" xfId="0" applyFont="1"/>
    <xf numFmtId="0" fontId="1" fillId="0" borderId="29" xfId="0" applyFont="1" applyBorder="1" applyProtection="1"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1" fontId="1" fillId="0" borderId="41" xfId="0" applyNumberFormat="1" applyFont="1" applyBorder="1" applyProtection="1">
      <protection locked="0"/>
    </xf>
    <xf numFmtId="0" fontId="3" fillId="0" borderId="20" xfId="0" applyFont="1" applyBorder="1" applyProtection="1">
      <protection locked="0"/>
    </xf>
    <xf numFmtId="1" fontId="1" fillId="0" borderId="38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" fontId="1" fillId="0" borderId="29" xfId="0" applyNumberFormat="1" applyFont="1" applyBorder="1" applyProtection="1">
      <protection locked="0"/>
    </xf>
    <xf numFmtId="1" fontId="1" fillId="0" borderId="23" xfId="0" applyNumberFormat="1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Protection="1">
      <protection locked="0"/>
    </xf>
    <xf numFmtId="1" fontId="1" fillId="0" borderId="30" xfId="0" applyNumberFormat="1" applyFont="1" applyBorder="1" applyProtection="1">
      <protection locked="0"/>
    </xf>
    <xf numFmtId="1" fontId="1" fillId="0" borderId="24" xfId="0" applyNumberFormat="1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1" fontId="1" fillId="0" borderId="39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1" fontId="1" fillId="0" borderId="31" xfId="0" applyNumberFormat="1" applyFont="1" applyBorder="1" applyProtection="1">
      <protection locked="0"/>
    </xf>
    <xf numFmtId="1" fontId="1" fillId="0" borderId="44" xfId="0" applyNumberFormat="1" applyFont="1" applyBorder="1" applyProtection="1">
      <protection locked="0"/>
    </xf>
    <xf numFmtId="49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2" fillId="0" borderId="0" xfId="0" applyFont="1" applyAlignment="1">
      <alignment horizontal="centerContinuous"/>
    </xf>
    <xf numFmtId="49" fontId="7" fillId="0" borderId="27" xfId="0" applyNumberFormat="1" applyFont="1" applyBorder="1" applyProtection="1"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Protection="1">
      <protection hidden="1"/>
    </xf>
    <xf numFmtId="49" fontId="7" fillId="0" borderId="30" xfId="0" applyNumberFormat="1" applyFont="1" applyBorder="1" applyProtection="1"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Protection="1"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22" fillId="0" borderId="0" xfId="0" applyFont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49" fontId="7" fillId="0" borderId="0" xfId="0" applyNumberFormat="1" applyFont="1"/>
    <xf numFmtId="0" fontId="13" fillId="2" borderId="0" xfId="0" applyFont="1" applyFill="1" applyAlignment="1" applyProtection="1">
      <alignment horizontal="center"/>
      <protection locked="0"/>
    </xf>
    <xf numFmtId="1" fontId="1" fillId="3" borderId="41" xfId="0" applyNumberFormat="1" applyFont="1" applyFill="1" applyBorder="1"/>
    <xf numFmtId="1" fontId="1" fillId="3" borderId="38" xfId="0" applyNumberFormat="1" applyFont="1" applyFill="1" applyBorder="1" applyProtection="1">
      <protection locked="0"/>
    </xf>
    <xf numFmtId="1" fontId="1" fillId="3" borderId="39" xfId="0" applyNumberFormat="1" applyFont="1" applyFill="1" applyBorder="1" applyProtection="1">
      <protection locked="0"/>
    </xf>
    <xf numFmtId="1" fontId="1" fillId="3" borderId="41" xfId="0" applyNumberFormat="1" applyFont="1" applyFill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26" Type="http://schemas.openxmlformats.org/officeDocument/2006/relationships/image" Target="../media/image28.emf"/><Relationship Id="rId3" Type="http://schemas.openxmlformats.org/officeDocument/2006/relationships/image" Target="../media/image5.emf"/><Relationship Id="rId21" Type="http://schemas.openxmlformats.org/officeDocument/2006/relationships/image" Target="../media/image23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emf"/><Relationship Id="rId2" Type="http://schemas.openxmlformats.org/officeDocument/2006/relationships/image" Target="../media/image4.emf"/><Relationship Id="rId16" Type="http://schemas.openxmlformats.org/officeDocument/2006/relationships/image" Target="../media/image18.emf"/><Relationship Id="rId20" Type="http://schemas.openxmlformats.org/officeDocument/2006/relationships/image" Target="../media/image22.emf"/><Relationship Id="rId29" Type="http://schemas.openxmlformats.org/officeDocument/2006/relationships/image" Target="../media/image31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24" Type="http://schemas.openxmlformats.org/officeDocument/2006/relationships/image" Target="../media/image26.emf"/><Relationship Id="rId32" Type="http://schemas.openxmlformats.org/officeDocument/2006/relationships/image" Target="../media/image34.emf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30.emf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31" Type="http://schemas.openxmlformats.org/officeDocument/2006/relationships/image" Target="../media/image33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9.emf"/><Relationship Id="rId30" Type="http://schemas.openxmlformats.org/officeDocument/2006/relationships/image" Target="../media/image3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8.emf"/><Relationship Id="rId2" Type="http://schemas.openxmlformats.org/officeDocument/2006/relationships/image" Target="../media/image37.emf"/><Relationship Id="rId1" Type="http://schemas.openxmlformats.org/officeDocument/2006/relationships/image" Target="../media/image3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</xdr:row>
          <xdr:rowOff>7620</xdr:rowOff>
        </xdr:from>
        <xdr:to>
          <xdr:col>5</xdr:col>
          <xdr:colOff>1082040</xdr:colOff>
          <xdr:row>4</xdr:row>
          <xdr:rowOff>121920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411480</xdr:colOff>
          <xdr:row>1</xdr:row>
          <xdr:rowOff>7620</xdr:rowOff>
        </xdr:from>
        <xdr:to>
          <xdr:col>6</xdr:col>
          <xdr:colOff>1280160</xdr:colOff>
          <xdr:row>4</xdr:row>
          <xdr:rowOff>121920</xdr:rowOff>
        </xdr:to>
        <xdr:sp macro="" textlink="">
          <xdr:nvSpPr>
            <xdr:cNvPr id="3074" name="BtnEnvoi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37</xdr:row>
          <xdr:rowOff>7620</xdr:rowOff>
        </xdr:from>
        <xdr:to>
          <xdr:col>0</xdr:col>
          <xdr:colOff>1135380</xdr:colOff>
          <xdr:row>39</xdr:row>
          <xdr:rowOff>15240</xdr:rowOff>
        </xdr:to>
        <xdr:sp macro="" textlink="">
          <xdr:nvSpPr>
            <xdr:cNvPr id="1025" name="BtnCltM1X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37</xdr:row>
          <xdr:rowOff>30480</xdr:rowOff>
        </xdr:from>
        <xdr:to>
          <xdr:col>4</xdr:col>
          <xdr:colOff>114300</xdr:colOff>
          <xdr:row>39</xdr:row>
          <xdr:rowOff>38100</xdr:rowOff>
        </xdr:to>
        <xdr:sp macro="" textlink="">
          <xdr:nvSpPr>
            <xdr:cNvPr id="1026" name="BtnCltM2X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37</xdr:row>
          <xdr:rowOff>30480</xdr:rowOff>
        </xdr:from>
        <xdr:to>
          <xdr:col>8</xdr:col>
          <xdr:colOff>594360</xdr:colOff>
          <xdr:row>39</xdr:row>
          <xdr:rowOff>38100</xdr:rowOff>
        </xdr:to>
        <xdr:sp macro="" textlink="">
          <xdr:nvSpPr>
            <xdr:cNvPr id="1028" name="BtnCltM3X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38100</xdr:rowOff>
        </xdr:from>
        <xdr:to>
          <xdr:col>14</xdr:col>
          <xdr:colOff>327660</xdr:colOff>
          <xdr:row>36</xdr:row>
          <xdr:rowOff>45720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38100</xdr:rowOff>
        </xdr:from>
        <xdr:to>
          <xdr:col>19</xdr:col>
          <xdr:colOff>289560</xdr:colOff>
          <xdr:row>36</xdr:row>
          <xdr:rowOff>45720</xdr:rowOff>
        </xdr:to>
        <xdr:sp macro="" textlink="">
          <xdr:nvSpPr>
            <xdr:cNvPr id="1030" name="Command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37</xdr:row>
          <xdr:rowOff>30480</xdr:rowOff>
        </xdr:from>
        <xdr:to>
          <xdr:col>19</xdr:col>
          <xdr:colOff>289560</xdr:colOff>
          <xdr:row>39</xdr:row>
          <xdr:rowOff>38100</xdr:rowOff>
        </xdr:to>
        <xdr:sp macro="" textlink="">
          <xdr:nvSpPr>
            <xdr:cNvPr id="1031" name="CommandButton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34</xdr:row>
          <xdr:rowOff>15240</xdr:rowOff>
        </xdr:from>
        <xdr:to>
          <xdr:col>0</xdr:col>
          <xdr:colOff>2042160</xdr:colOff>
          <xdr:row>36</xdr:row>
          <xdr:rowOff>15240</xdr:rowOff>
        </xdr:to>
        <xdr:sp macro="" textlink="">
          <xdr:nvSpPr>
            <xdr:cNvPr id="1032" name="CommandButton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34</xdr:row>
          <xdr:rowOff>38100</xdr:rowOff>
        </xdr:from>
        <xdr:to>
          <xdr:col>5</xdr:col>
          <xdr:colOff>586740</xdr:colOff>
          <xdr:row>36</xdr:row>
          <xdr:rowOff>45720</xdr:rowOff>
        </xdr:to>
        <xdr:sp macro="" textlink="">
          <xdr:nvSpPr>
            <xdr:cNvPr id="1033" name="CommandButton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34</xdr:row>
          <xdr:rowOff>38100</xdr:rowOff>
        </xdr:from>
        <xdr:to>
          <xdr:col>10</xdr:col>
          <xdr:colOff>350520</xdr:colOff>
          <xdr:row>36</xdr:row>
          <xdr:rowOff>45720</xdr:rowOff>
        </xdr:to>
        <xdr:sp macro="" textlink="">
          <xdr:nvSpPr>
            <xdr:cNvPr id="1034" name="CommandButton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39</xdr:row>
          <xdr:rowOff>137160</xdr:rowOff>
        </xdr:from>
        <xdr:to>
          <xdr:col>0</xdr:col>
          <xdr:colOff>1143000</xdr:colOff>
          <xdr:row>42</xdr:row>
          <xdr:rowOff>0</xdr:rowOff>
        </xdr:to>
        <xdr:sp macro="" textlink="">
          <xdr:nvSpPr>
            <xdr:cNvPr id="1035" name="BtnCltM1Y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40</xdr:row>
          <xdr:rowOff>7620</xdr:rowOff>
        </xdr:from>
        <xdr:to>
          <xdr:col>4</xdr:col>
          <xdr:colOff>114300</xdr:colOff>
          <xdr:row>42</xdr:row>
          <xdr:rowOff>15240</xdr:rowOff>
        </xdr:to>
        <xdr:sp macro="" textlink="">
          <xdr:nvSpPr>
            <xdr:cNvPr id="1036" name="BtnCltM2Y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40</xdr:row>
          <xdr:rowOff>7620</xdr:rowOff>
        </xdr:from>
        <xdr:to>
          <xdr:col>8</xdr:col>
          <xdr:colOff>594360</xdr:colOff>
          <xdr:row>42</xdr:row>
          <xdr:rowOff>15240</xdr:rowOff>
        </xdr:to>
        <xdr:sp macro="" textlink="">
          <xdr:nvSpPr>
            <xdr:cNvPr id="1037" name="BtnCltM3Y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7620</xdr:rowOff>
        </xdr:from>
        <xdr:to>
          <xdr:col>19</xdr:col>
          <xdr:colOff>289560</xdr:colOff>
          <xdr:row>42</xdr:row>
          <xdr:rowOff>22860</xdr:rowOff>
        </xdr:to>
        <xdr:sp macro="" textlink="">
          <xdr:nvSpPr>
            <xdr:cNvPr id="1038" name="BtnVerrou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42</xdr:row>
          <xdr:rowOff>129540</xdr:rowOff>
        </xdr:from>
        <xdr:to>
          <xdr:col>0</xdr:col>
          <xdr:colOff>1135380</xdr:colOff>
          <xdr:row>45</xdr:row>
          <xdr:rowOff>0</xdr:rowOff>
        </xdr:to>
        <xdr:sp macro="" textlink="">
          <xdr:nvSpPr>
            <xdr:cNvPr id="1039" name="BtnCltM1Z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43</xdr:row>
          <xdr:rowOff>0</xdr:rowOff>
        </xdr:from>
        <xdr:to>
          <xdr:col>4</xdr:col>
          <xdr:colOff>114300</xdr:colOff>
          <xdr:row>45</xdr:row>
          <xdr:rowOff>7620</xdr:rowOff>
        </xdr:to>
        <xdr:sp macro="" textlink="">
          <xdr:nvSpPr>
            <xdr:cNvPr id="1040" name="BtnCltM2Z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43</xdr:row>
          <xdr:rowOff>0</xdr:rowOff>
        </xdr:from>
        <xdr:to>
          <xdr:col>8</xdr:col>
          <xdr:colOff>594360</xdr:colOff>
          <xdr:row>45</xdr:row>
          <xdr:rowOff>7620</xdr:rowOff>
        </xdr:to>
        <xdr:sp macro="" textlink="">
          <xdr:nvSpPr>
            <xdr:cNvPr id="1041" name="BtnCltM3Z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7620</xdr:rowOff>
        </xdr:from>
        <xdr:to>
          <xdr:col>14</xdr:col>
          <xdr:colOff>350520</xdr:colOff>
          <xdr:row>42</xdr:row>
          <xdr:rowOff>22860</xdr:rowOff>
        </xdr:to>
        <xdr:sp macro="" textlink="">
          <xdr:nvSpPr>
            <xdr:cNvPr id="1042" name="BtnIMPR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1234440</xdr:colOff>
          <xdr:row>37</xdr:row>
          <xdr:rowOff>15240</xdr:rowOff>
        </xdr:from>
        <xdr:to>
          <xdr:col>0</xdr:col>
          <xdr:colOff>2065020</xdr:colOff>
          <xdr:row>39</xdr:row>
          <xdr:rowOff>15240</xdr:rowOff>
        </xdr:to>
        <xdr:sp macro="" textlink="">
          <xdr:nvSpPr>
            <xdr:cNvPr id="1044" name="BtnAnnuleM1X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1234440</xdr:colOff>
          <xdr:row>40</xdr:row>
          <xdr:rowOff>7620</xdr:rowOff>
        </xdr:from>
        <xdr:to>
          <xdr:col>0</xdr:col>
          <xdr:colOff>2042160</xdr:colOff>
          <xdr:row>42</xdr:row>
          <xdr:rowOff>7620</xdr:rowOff>
        </xdr:to>
        <xdr:sp macro="" textlink="">
          <xdr:nvSpPr>
            <xdr:cNvPr id="1046" name="BtnAnnuleM1Y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1234440</xdr:colOff>
          <xdr:row>43</xdr:row>
          <xdr:rowOff>7620</xdr:rowOff>
        </xdr:from>
        <xdr:to>
          <xdr:col>0</xdr:col>
          <xdr:colOff>2065020</xdr:colOff>
          <xdr:row>45</xdr:row>
          <xdr:rowOff>7620</xdr:rowOff>
        </xdr:to>
        <xdr:sp macro="" textlink="">
          <xdr:nvSpPr>
            <xdr:cNvPr id="1048" name="BtnAnnuleM1Z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37</xdr:row>
          <xdr:rowOff>38100</xdr:rowOff>
        </xdr:from>
        <xdr:to>
          <xdr:col>5</xdr:col>
          <xdr:colOff>594360</xdr:colOff>
          <xdr:row>39</xdr:row>
          <xdr:rowOff>38100</xdr:rowOff>
        </xdr:to>
        <xdr:sp macro="" textlink="">
          <xdr:nvSpPr>
            <xdr:cNvPr id="1052" name="BtnAnnuleM2X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40</xdr:row>
          <xdr:rowOff>30480</xdr:rowOff>
        </xdr:from>
        <xdr:to>
          <xdr:col>5</xdr:col>
          <xdr:colOff>601980</xdr:colOff>
          <xdr:row>42</xdr:row>
          <xdr:rowOff>30480</xdr:rowOff>
        </xdr:to>
        <xdr:sp macro="" textlink="">
          <xdr:nvSpPr>
            <xdr:cNvPr id="1053" name="BtnAnnuleM2Y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43</xdr:row>
          <xdr:rowOff>30480</xdr:rowOff>
        </xdr:from>
        <xdr:to>
          <xdr:col>5</xdr:col>
          <xdr:colOff>601980</xdr:colOff>
          <xdr:row>45</xdr:row>
          <xdr:rowOff>30480</xdr:rowOff>
        </xdr:to>
        <xdr:sp macro="" textlink="">
          <xdr:nvSpPr>
            <xdr:cNvPr id="1054" name="BtnAnnuleM2Z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37</xdr:row>
          <xdr:rowOff>38100</xdr:rowOff>
        </xdr:from>
        <xdr:to>
          <xdr:col>10</xdr:col>
          <xdr:colOff>358140</xdr:colOff>
          <xdr:row>39</xdr:row>
          <xdr:rowOff>38100</xdr:rowOff>
        </xdr:to>
        <xdr:sp macro="" textlink="">
          <xdr:nvSpPr>
            <xdr:cNvPr id="1058" name="BtnAnnuleM3X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40</xdr:row>
          <xdr:rowOff>30480</xdr:rowOff>
        </xdr:from>
        <xdr:to>
          <xdr:col>10</xdr:col>
          <xdr:colOff>350520</xdr:colOff>
          <xdr:row>42</xdr:row>
          <xdr:rowOff>30480</xdr:rowOff>
        </xdr:to>
        <xdr:sp macro="" textlink="">
          <xdr:nvSpPr>
            <xdr:cNvPr id="1059" name="BtnAnnuleM3Y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43</xdr:row>
          <xdr:rowOff>30480</xdr:rowOff>
        </xdr:from>
        <xdr:to>
          <xdr:col>10</xdr:col>
          <xdr:colOff>350520</xdr:colOff>
          <xdr:row>45</xdr:row>
          <xdr:rowOff>30480</xdr:rowOff>
        </xdr:to>
        <xdr:sp macro="" textlink="">
          <xdr:nvSpPr>
            <xdr:cNvPr id="1060" name="BtnAnnuleM3Z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541020</xdr:colOff>
          <xdr:row>45</xdr:row>
          <xdr:rowOff>114300</xdr:rowOff>
        </xdr:from>
        <xdr:to>
          <xdr:col>0</xdr:col>
          <xdr:colOff>1120140</xdr:colOff>
          <xdr:row>47</xdr:row>
          <xdr:rowOff>121920</xdr:rowOff>
        </xdr:to>
        <xdr:sp macro="" textlink="">
          <xdr:nvSpPr>
            <xdr:cNvPr id="1061" name="BtnAnnuleAllM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617220</xdr:colOff>
          <xdr:row>45</xdr:row>
          <xdr:rowOff>137160</xdr:rowOff>
        </xdr:from>
        <xdr:to>
          <xdr:col>4</xdr:col>
          <xdr:colOff>83820</xdr:colOff>
          <xdr:row>48</xdr:row>
          <xdr:rowOff>0</xdr:rowOff>
        </xdr:to>
        <xdr:sp macro="" textlink="">
          <xdr:nvSpPr>
            <xdr:cNvPr id="1062" name="BtnAnnuleAllM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45</xdr:row>
          <xdr:rowOff>137160</xdr:rowOff>
        </xdr:from>
        <xdr:to>
          <xdr:col>8</xdr:col>
          <xdr:colOff>594360</xdr:colOff>
          <xdr:row>48</xdr:row>
          <xdr:rowOff>0</xdr:rowOff>
        </xdr:to>
        <xdr:sp macro="" textlink="">
          <xdr:nvSpPr>
            <xdr:cNvPr id="1064" name="BtnAnnuleAllM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1242060</xdr:colOff>
          <xdr:row>45</xdr:row>
          <xdr:rowOff>106680</xdr:rowOff>
        </xdr:from>
        <xdr:to>
          <xdr:col>0</xdr:col>
          <xdr:colOff>2072640</xdr:colOff>
          <xdr:row>47</xdr:row>
          <xdr:rowOff>91440</xdr:rowOff>
        </xdr:to>
        <xdr:sp macro="" textlink="">
          <xdr:nvSpPr>
            <xdr:cNvPr id="1065" name="BtnValideM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205740</xdr:colOff>
          <xdr:row>45</xdr:row>
          <xdr:rowOff>129540</xdr:rowOff>
        </xdr:from>
        <xdr:to>
          <xdr:col>5</xdr:col>
          <xdr:colOff>609600</xdr:colOff>
          <xdr:row>47</xdr:row>
          <xdr:rowOff>129540</xdr:rowOff>
        </xdr:to>
        <xdr:sp macro="" textlink="">
          <xdr:nvSpPr>
            <xdr:cNvPr id="1066" name="BtnValideM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45</xdr:row>
          <xdr:rowOff>129540</xdr:rowOff>
        </xdr:from>
        <xdr:to>
          <xdr:col>10</xdr:col>
          <xdr:colOff>365760</xdr:colOff>
          <xdr:row>48</xdr:row>
          <xdr:rowOff>0</xdr:rowOff>
        </xdr:to>
        <xdr:sp macro="" textlink="">
          <xdr:nvSpPr>
            <xdr:cNvPr id="1067" name="BtnValideM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1</xdr:row>
      <xdr:rowOff>38100</xdr:rowOff>
    </xdr:from>
    <xdr:to>
      <xdr:col>1</xdr:col>
      <xdr:colOff>1005840</xdr:colOff>
      <xdr:row>6</xdr:row>
      <xdr:rowOff>38100</xdr:rowOff>
    </xdr:to>
    <xdr:pic>
      <xdr:nvPicPr>
        <xdr:cNvPr id="2536" name="Image 1">
          <a:extLst>
            <a:ext uri="{FF2B5EF4-FFF2-40B4-BE49-F238E27FC236}">
              <a16:creationId xmlns:a16="http://schemas.microsoft.com/office/drawing/2014/main" id="{C9C21724-3120-512D-12A5-9AAC38164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2560320"/>
          <a:ext cx="11353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144780</xdr:colOff>
      <xdr:row>1</xdr:row>
      <xdr:rowOff>68580</xdr:rowOff>
    </xdr:from>
    <xdr:to>
      <xdr:col>15</xdr:col>
      <xdr:colOff>548640</xdr:colOff>
      <xdr:row>6</xdr:row>
      <xdr:rowOff>68580</xdr:rowOff>
    </xdr:to>
    <xdr:pic>
      <xdr:nvPicPr>
        <xdr:cNvPr id="2537" name="Image 4">
          <a:extLst>
            <a:ext uri="{FF2B5EF4-FFF2-40B4-BE49-F238E27FC236}">
              <a16:creationId xmlns:a16="http://schemas.microsoft.com/office/drawing/2014/main" id="{3A2293AA-C068-4898-0005-8A19A4A62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980" y="2590800"/>
          <a:ext cx="11277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22860</xdr:rowOff>
        </xdr:from>
        <xdr:to>
          <xdr:col>10</xdr:col>
          <xdr:colOff>739140</xdr:colOff>
          <xdr:row>3</xdr:row>
          <xdr:rowOff>152400</xdr:rowOff>
        </xdr:to>
        <xdr:sp macro="" textlink="">
          <xdr:nvSpPr>
            <xdr:cNvPr id="5122" name="BtnAjout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739140</xdr:colOff>
          <xdr:row>6</xdr:row>
          <xdr:rowOff>137160</xdr:rowOff>
        </xdr:to>
        <xdr:sp macro="" textlink="">
          <xdr:nvSpPr>
            <xdr:cNvPr id="5124" name="BtnAjout2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7620</xdr:rowOff>
        </xdr:from>
        <xdr:to>
          <xdr:col>10</xdr:col>
          <xdr:colOff>739140</xdr:colOff>
          <xdr:row>9</xdr:row>
          <xdr:rowOff>144780</xdr:rowOff>
        </xdr:to>
        <xdr:sp macro="" textlink="">
          <xdr:nvSpPr>
            <xdr:cNvPr id="5125" name="BtnAjout3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4.xml"/><Relationship Id="rId21" Type="http://schemas.openxmlformats.org/officeDocument/2006/relationships/image" Target="../media/image11.emf"/><Relationship Id="rId34" Type="http://schemas.openxmlformats.org/officeDocument/2006/relationships/control" Target="../activeX/activeX18.xml"/><Relationship Id="rId42" Type="http://schemas.openxmlformats.org/officeDocument/2006/relationships/control" Target="../activeX/activeX22.xml"/><Relationship Id="rId47" Type="http://schemas.openxmlformats.org/officeDocument/2006/relationships/image" Target="../media/image24.emf"/><Relationship Id="rId50" Type="http://schemas.openxmlformats.org/officeDocument/2006/relationships/control" Target="../activeX/activeX26.xml"/><Relationship Id="rId55" Type="http://schemas.openxmlformats.org/officeDocument/2006/relationships/image" Target="../media/image28.emf"/><Relationship Id="rId63" Type="http://schemas.openxmlformats.org/officeDocument/2006/relationships/image" Target="../media/image32.emf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9.xml"/><Relationship Id="rId29" Type="http://schemas.openxmlformats.org/officeDocument/2006/relationships/image" Target="../media/image15.emf"/><Relationship Id="rId11" Type="http://schemas.openxmlformats.org/officeDocument/2006/relationships/image" Target="../media/image6.emf"/><Relationship Id="rId24" Type="http://schemas.openxmlformats.org/officeDocument/2006/relationships/control" Target="../activeX/activeX13.xml"/><Relationship Id="rId32" Type="http://schemas.openxmlformats.org/officeDocument/2006/relationships/control" Target="../activeX/activeX17.xml"/><Relationship Id="rId37" Type="http://schemas.openxmlformats.org/officeDocument/2006/relationships/image" Target="../media/image19.emf"/><Relationship Id="rId40" Type="http://schemas.openxmlformats.org/officeDocument/2006/relationships/control" Target="../activeX/activeX21.xml"/><Relationship Id="rId45" Type="http://schemas.openxmlformats.org/officeDocument/2006/relationships/image" Target="../media/image23.emf"/><Relationship Id="rId53" Type="http://schemas.openxmlformats.org/officeDocument/2006/relationships/image" Target="../media/image27.emf"/><Relationship Id="rId58" Type="http://schemas.openxmlformats.org/officeDocument/2006/relationships/control" Target="../activeX/activeX30.xml"/><Relationship Id="rId66" Type="http://schemas.openxmlformats.org/officeDocument/2006/relationships/control" Target="../activeX/activeX34.xml"/><Relationship Id="rId5" Type="http://schemas.openxmlformats.org/officeDocument/2006/relationships/image" Target="../media/image3.emf"/><Relationship Id="rId61" Type="http://schemas.openxmlformats.org/officeDocument/2006/relationships/image" Target="../media/image31.emf"/><Relationship Id="rId19" Type="http://schemas.openxmlformats.org/officeDocument/2006/relationships/image" Target="../media/image10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2.xml"/><Relationship Id="rId27" Type="http://schemas.openxmlformats.org/officeDocument/2006/relationships/image" Target="../media/image14.emf"/><Relationship Id="rId30" Type="http://schemas.openxmlformats.org/officeDocument/2006/relationships/control" Target="../activeX/activeX16.xml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48" Type="http://schemas.openxmlformats.org/officeDocument/2006/relationships/control" Target="../activeX/activeX25.xml"/><Relationship Id="rId56" Type="http://schemas.openxmlformats.org/officeDocument/2006/relationships/control" Target="../activeX/activeX29.xml"/><Relationship Id="rId64" Type="http://schemas.openxmlformats.org/officeDocument/2006/relationships/control" Target="../activeX/activeX33.xml"/><Relationship Id="rId8" Type="http://schemas.openxmlformats.org/officeDocument/2006/relationships/control" Target="../activeX/activeX5.xml"/><Relationship Id="rId51" Type="http://schemas.openxmlformats.org/officeDocument/2006/relationships/image" Target="../media/image26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image" Target="../media/image17.emf"/><Relationship Id="rId38" Type="http://schemas.openxmlformats.org/officeDocument/2006/relationships/control" Target="../activeX/activeX20.xml"/><Relationship Id="rId46" Type="http://schemas.openxmlformats.org/officeDocument/2006/relationships/control" Target="../activeX/activeX24.xml"/><Relationship Id="rId59" Type="http://schemas.openxmlformats.org/officeDocument/2006/relationships/image" Target="../media/image30.emf"/><Relationship Id="rId67" Type="http://schemas.openxmlformats.org/officeDocument/2006/relationships/image" Target="../media/image34.emf"/><Relationship Id="rId20" Type="http://schemas.openxmlformats.org/officeDocument/2006/relationships/control" Target="../activeX/activeX11.xml"/><Relationship Id="rId41" Type="http://schemas.openxmlformats.org/officeDocument/2006/relationships/image" Target="../media/image21.emf"/><Relationship Id="rId54" Type="http://schemas.openxmlformats.org/officeDocument/2006/relationships/control" Target="../activeX/activeX28.xml"/><Relationship Id="rId62" Type="http://schemas.openxmlformats.org/officeDocument/2006/relationships/control" Target="../activeX/activeX3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19.xml"/><Relationship Id="rId49" Type="http://schemas.openxmlformats.org/officeDocument/2006/relationships/image" Target="../media/image25.emf"/><Relationship Id="rId57" Type="http://schemas.openxmlformats.org/officeDocument/2006/relationships/image" Target="../media/image29.emf"/><Relationship Id="rId10" Type="http://schemas.openxmlformats.org/officeDocument/2006/relationships/control" Target="../activeX/activeX6.xml"/><Relationship Id="rId31" Type="http://schemas.openxmlformats.org/officeDocument/2006/relationships/image" Target="../media/image16.emf"/><Relationship Id="rId44" Type="http://schemas.openxmlformats.org/officeDocument/2006/relationships/control" Target="../activeX/activeX23.xml"/><Relationship Id="rId52" Type="http://schemas.openxmlformats.org/officeDocument/2006/relationships/control" Target="../activeX/activeX27.xml"/><Relationship Id="rId60" Type="http://schemas.openxmlformats.org/officeDocument/2006/relationships/control" Target="../activeX/activeX31.xml"/><Relationship Id="rId65" Type="http://schemas.openxmlformats.org/officeDocument/2006/relationships/image" Target="../media/image33.emf"/><Relationship Id="rId4" Type="http://schemas.openxmlformats.org/officeDocument/2006/relationships/control" Target="../activeX/activeX3.xml"/><Relationship Id="rId9" Type="http://schemas.openxmlformats.org/officeDocument/2006/relationships/image" Target="../media/image5.emf"/><Relationship Id="rId13" Type="http://schemas.openxmlformats.org/officeDocument/2006/relationships/image" Target="../media/image7.emf"/><Relationship Id="rId18" Type="http://schemas.openxmlformats.org/officeDocument/2006/relationships/control" Target="../activeX/activeX10.xml"/><Relationship Id="rId39" Type="http://schemas.openxmlformats.org/officeDocument/2006/relationships/image" Target="../media/image20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7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3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36.xml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Relationship Id="rId9" Type="http://schemas.openxmlformats.org/officeDocument/2006/relationships/image" Target="../media/image3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I40"/>
  <sheetViews>
    <sheetView zoomScale="85" zoomScaleNormal="85" workbookViewId="0">
      <selection activeCell="A11" sqref="A11"/>
    </sheetView>
  </sheetViews>
  <sheetFormatPr baseColWidth="10" defaultRowHeight="13.2" x14ac:dyDescent="0.25"/>
  <cols>
    <col min="1" max="1" width="36.44140625" style="48" customWidth="1"/>
    <col min="2" max="2" width="4.6640625" style="144" bestFit="1" customWidth="1"/>
    <col min="3" max="3" width="5.88671875" style="144" bestFit="1" customWidth="1"/>
    <col min="4" max="4" width="6.6640625" customWidth="1"/>
    <col min="5" max="5" width="6.6640625" hidden="1" customWidth="1"/>
    <col min="6" max="6" width="23.44140625" bestFit="1" customWidth="1"/>
    <col min="7" max="7" width="28.44140625" bestFit="1" customWidth="1"/>
    <col min="8" max="8" width="31" bestFit="1" customWidth="1"/>
    <col min="9" max="9" width="17" customWidth="1"/>
  </cols>
  <sheetData>
    <row r="1" spans="1:9" x14ac:dyDescent="0.25">
      <c r="A1" t="s">
        <v>28</v>
      </c>
      <c r="B1" s="49">
        <f>COUNTIF(E11:E37,"X")</f>
        <v>0</v>
      </c>
      <c r="I1" s="49"/>
    </row>
    <row r="2" spans="1:9" x14ac:dyDescent="0.25">
      <c r="A2" t="s">
        <v>29</v>
      </c>
      <c r="B2" s="49">
        <f>COUNTIF(E11:E37,"Y")</f>
        <v>0</v>
      </c>
    </row>
    <row r="3" spans="1:9" x14ac:dyDescent="0.25">
      <c r="A3" t="s">
        <v>30</v>
      </c>
      <c r="B3" s="49">
        <f>COUNTIF(E11:E37,"Z")</f>
        <v>0</v>
      </c>
      <c r="E3">
        <v>0</v>
      </c>
    </row>
    <row r="4" spans="1:9" x14ac:dyDescent="0.25">
      <c r="A4" t="s">
        <v>32</v>
      </c>
      <c r="B4" s="49">
        <f>COUNTA(A11:A37)</f>
        <v>0</v>
      </c>
      <c r="E4">
        <v>9</v>
      </c>
    </row>
    <row r="5" spans="1:9" x14ac:dyDescent="0.25">
      <c r="A5" t="s">
        <v>62</v>
      </c>
      <c r="B5" s="49">
        <f>COUNTIF(A11:A37,"ABS")</f>
        <v>0</v>
      </c>
      <c r="E5">
        <f>E4*3</f>
        <v>27</v>
      </c>
    </row>
    <row r="6" spans="1:9" x14ac:dyDescent="0.25">
      <c r="A6" s="145"/>
    </row>
    <row r="7" spans="1:9" ht="13.8" thickBot="1" x14ac:dyDescent="0.3">
      <c r="A7" s="145"/>
    </row>
    <row r="8" spans="1:9" x14ac:dyDescent="0.25">
      <c r="A8" s="188" t="s">
        <v>26</v>
      </c>
      <c r="B8" s="189"/>
      <c r="C8" s="190"/>
    </row>
    <row r="9" spans="1:9" ht="13.8" thickBot="1" x14ac:dyDescent="0.3">
      <c r="A9" s="191"/>
      <c r="B9" s="192"/>
      <c r="C9" s="193"/>
    </row>
    <row r="10" spans="1:9" ht="13.8" thickBot="1" x14ac:dyDescent="0.3">
      <c r="A10" s="146" t="s">
        <v>25</v>
      </c>
      <c r="B10" s="147" t="s">
        <v>19</v>
      </c>
      <c r="C10" s="148" t="s">
        <v>24</v>
      </c>
      <c r="F10" s="149" t="s">
        <v>27</v>
      </c>
      <c r="G10" s="149"/>
    </row>
    <row r="11" spans="1:9" x14ac:dyDescent="0.25">
      <c r="A11" s="150"/>
      <c r="B11" s="151"/>
      <c r="C11" s="152" t="s">
        <v>66</v>
      </c>
      <c r="D11" s="99"/>
      <c r="E11" t="str">
        <f t="shared" ref="E11:E37" si="0">LEFT(C11,1)</f>
        <v/>
      </c>
      <c r="F11" s="153" t="str">
        <f>IF(C11 = "","",IF(LEN(C11)=3,IF(LEFT(C11,1)="X","",IF(LEFT(C11,1)="Y","",IF(LEFT(C11,1)="Z","","LETTRE ÉRRONÉE"))),"ERREUR  SAISIE TOS"))</f>
        <v/>
      </c>
      <c r="G11" s="153" t="str">
        <f>IF(C11="","",IF(LEN(C11)=3,IF(VALUE(RIGHT(C11,2))&gt;E$4, "Chiffre &gt;  à "&amp; E$4&amp;"",IF(RIGHT(C11,2)="00","00 n'est pas une bonne valeur","")),""))</f>
        <v/>
      </c>
      <c r="H11" s="161"/>
    </row>
    <row r="12" spans="1:9" x14ac:dyDescent="0.25">
      <c r="A12" s="154"/>
      <c r="B12" s="155"/>
      <c r="C12" s="156" t="s">
        <v>66</v>
      </c>
      <c r="D12" s="99"/>
      <c r="E12" t="str">
        <f t="shared" si="0"/>
        <v/>
      </c>
      <c r="F12" s="153" t="str">
        <f t="shared" ref="F12:F37" si="1">IF(C12 = "","",IF(LEN(C12)=3,IF(LEFT(C12,1)="X","",IF(LEFT(C12,1)="Y","",IF(LEFT(C12,1)="Z","","LETTRE ÉRRONÉE"))),"ERREUR  SAISIE TOS"))</f>
        <v/>
      </c>
      <c r="G12" s="153" t="str">
        <f t="shared" ref="G12:G37" si="2">IF(C12="","",IF(LEN(C12)=3,IF(VALUE(RIGHT(C12,2))&gt;E$4,"Chiffre &gt;  à "&amp; E$4&amp;"",IF(RIGHT(C12,2)="00","00 n'est pas une bonne valeur","")),""))</f>
        <v/>
      </c>
    </row>
    <row r="13" spans="1:9" x14ac:dyDescent="0.25">
      <c r="A13" s="154"/>
      <c r="B13" s="155"/>
      <c r="C13" s="157" t="s">
        <v>66</v>
      </c>
      <c r="D13" s="99"/>
      <c r="E13" t="str">
        <f t="shared" si="0"/>
        <v/>
      </c>
      <c r="F13" s="153" t="str">
        <f t="shared" si="1"/>
        <v/>
      </c>
      <c r="G13" s="153" t="str">
        <f t="shared" si="2"/>
        <v/>
      </c>
    </row>
    <row r="14" spans="1:9" x14ac:dyDescent="0.25">
      <c r="A14" s="154"/>
      <c r="B14" s="155"/>
      <c r="C14" s="156" t="s">
        <v>66</v>
      </c>
      <c r="D14" s="99"/>
      <c r="E14" t="str">
        <f t="shared" si="0"/>
        <v/>
      </c>
      <c r="F14" s="153" t="str">
        <f t="shared" si="1"/>
        <v/>
      </c>
      <c r="G14" s="153" t="str">
        <f t="shared" si="2"/>
        <v/>
      </c>
    </row>
    <row r="15" spans="1:9" x14ac:dyDescent="0.25">
      <c r="A15" s="154"/>
      <c r="B15" s="155"/>
      <c r="C15" s="157" t="s">
        <v>66</v>
      </c>
      <c r="D15" s="99"/>
      <c r="E15" t="str">
        <f t="shared" si="0"/>
        <v/>
      </c>
      <c r="F15" s="153" t="str">
        <f t="shared" si="1"/>
        <v/>
      </c>
      <c r="G15" s="153" t="str">
        <f t="shared" si="2"/>
        <v/>
      </c>
    </row>
    <row r="16" spans="1:9" x14ac:dyDescent="0.25">
      <c r="A16" s="154"/>
      <c r="B16" s="155"/>
      <c r="C16" s="156" t="s">
        <v>66</v>
      </c>
      <c r="D16" s="99"/>
      <c r="E16" t="str">
        <f t="shared" si="0"/>
        <v/>
      </c>
      <c r="F16" s="153" t="str">
        <f t="shared" si="1"/>
        <v/>
      </c>
      <c r="G16" s="153" t="str">
        <f t="shared" si="2"/>
        <v/>
      </c>
    </row>
    <row r="17" spans="1:7" x14ac:dyDescent="0.25">
      <c r="A17" s="154"/>
      <c r="B17" s="155"/>
      <c r="C17" s="157" t="s">
        <v>66</v>
      </c>
      <c r="D17" s="99"/>
      <c r="E17" t="str">
        <f t="shared" si="0"/>
        <v/>
      </c>
      <c r="F17" s="153" t="str">
        <f t="shared" si="1"/>
        <v/>
      </c>
      <c r="G17" s="153" t="str">
        <f t="shared" si="2"/>
        <v/>
      </c>
    </row>
    <row r="18" spans="1:7" x14ac:dyDescent="0.25">
      <c r="A18" s="154"/>
      <c r="B18" s="155"/>
      <c r="C18" s="156" t="s">
        <v>66</v>
      </c>
      <c r="D18" s="99"/>
      <c r="E18" t="str">
        <f t="shared" si="0"/>
        <v/>
      </c>
      <c r="F18" s="153" t="str">
        <f t="shared" si="1"/>
        <v/>
      </c>
      <c r="G18" s="153" t="str">
        <f t="shared" si="2"/>
        <v/>
      </c>
    </row>
    <row r="19" spans="1:7" x14ac:dyDescent="0.25">
      <c r="A19" s="154"/>
      <c r="B19" s="155"/>
      <c r="C19" s="157" t="s">
        <v>66</v>
      </c>
      <c r="D19" s="99"/>
      <c r="E19" t="str">
        <f t="shared" si="0"/>
        <v/>
      </c>
      <c r="F19" s="153" t="str">
        <f t="shared" si="1"/>
        <v/>
      </c>
      <c r="G19" s="153" t="str">
        <f t="shared" si="2"/>
        <v/>
      </c>
    </row>
    <row r="20" spans="1:7" x14ac:dyDescent="0.25">
      <c r="A20" s="154"/>
      <c r="B20" s="155"/>
      <c r="C20" s="156" t="s">
        <v>66</v>
      </c>
      <c r="D20" s="99"/>
      <c r="E20" t="str">
        <f t="shared" si="0"/>
        <v/>
      </c>
      <c r="F20" s="153" t="str">
        <f t="shared" si="1"/>
        <v/>
      </c>
      <c r="G20" s="153" t="str">
        <f t="shared" si="2"/>
        <v/>
      </c>
    </row>
    <row r="21" spans="1:7" x14ac:dyDescent="0.25">
      <c r="A21" s="154"/>
      <c r="B21" s="155"/>
      <c r="C21" s="157" t="s">
        <v>66</v>
      </c>
      <c r="D21" s="99"/>
      <c r="E21" t="str">
        <f t="shared" si="0"/>
        <v/>
      </c>
      <c r="F21" s="153" t="str">
        <f t="shared" si="1"/>
        <v/>
      </c>
      <c r="G21" s="153" t="str">
        <f t="shared" si="2"/>
        <v/>
      </c>
    </row>
    <row r="22" spans="1:7" x14ac:dyDescent="0.25">
      <c r="A22" s="154"/>
      <c r="B22" s="155"/>
      <c r="C22" s="156" t="s">
        <v>66</v>
      </c>
      <c r="D22" s="99"/>
      <c r="E22" t="str">
        <f t="shared" si="0"/>
        <v/>
      </c>
      <c r="F22" s="153" t="str">
        <f t="shared" si="1"/>
        <v/>
      </c>
      <c r="G22" s="153" t="str">
        <f t="shared" si="2"/>
        <v/>
      </c>
    </row>
    <row r="23" spans="1:7" x14ac:dyDescent="0.25">
      <c r="A23" s="154"/>
      <c r="B23" s="155"/>
      <c r="C23" s="157" t="s">
        <v>66</v>
      </c>
      <c r="D23" s="99"/>
      <c r="E23" t="str">
        <f t="shared" si="0"/>
        <v/>
      </c>
      <c r="F23" s="153" t="str">
        <f t="shared" si="1"/>
        <v/>
      </c>
      <c r="G23" s="153" t="str">
        <f t="shared" si="2"/>
        <v/>
      </c>
    </row>
    <row r="24" spans="1:7" x14ac:dyDescent="0.25">
      <c r="A24" s="154"/>
      <c r="B24" s="155"/>
      <c r="C24" s="156" t="s">
        <v>66</v>
      </c>
      <c r="D24" s="99"/>
      <c r="E24" t="str">
        <f t="shared" si="0"/>
        <v/>
      </c>
      <c r="F24" s="153" t="str">
        <f t="shared" si="1"/>
        <v/>
      </c>
      <c r="G24" s="153" t="str">
        <f t="shared" si="2"/>
        <v/>
      </c>
    </row>
    <row r="25" spans="1:7" x14ac:dyDescent="0.25">
      <c r="A25" s="154"/>
      <c r="B25" s="155"/>
      <c r="C25" s="157" t="s">
        <v>66</v>
      </c>
      <c r="D25" s="99"/>
      <c r="E25" t="str">
        <f t="shared" si="0"/>
        <v/>
      </c>
      <c r="F25" s="153" t="str">
        <f t="shared" si="1"/>
        <v/>
      </c>
      <c r="G25" s="153" t="str">
        <f t="shared" si="2"/>
        <v/>
      </c>
    </row>
    <row r="26" spans="1:7" x14ac:dyDescent="0.25">
      <c r="A26" s="154"/>
      <c r="B26" s="155"/>
      <c r="C26" s="156" t="s">
        <v>66</v>
      </c>
      <c r="D26" s="99"/>
      <c r="E26" t="str">
        <f t="shared" si="0"/>
        <v/>
      </c>
      <c r="F26" s="153" t="str">
        <f t="shared" si="1"/>
        <v/>
      </c>
      <c r="G26" s="153" t="str">
        <f t="shared" si="2"/>
        <v/>
      </c>
    </row>
    <row r="27" spans="1:7" x14ac:dyDescent="0.25">
      <c r="A27" s="154"/>
      <c r="B27" s="155"/>
      <c r="C27" s="157" t="s">
        <v>66</v>
      </c>
      <c r="D27" s="99"/>
      <c r="E27" t="str">
        <f t="shared" si="0"/>
        <v/>
      </c>
      <c r="F27" s="153" t="str">
        <f t="shared" si="1"/>
        <v/>
      </c>
      <c r="G27" s="153" t="str">
        <f t="shared" si="2"/>
        <v/>
      </c>
    </row>
    <row r="28" spans="1:7" x14ac:dyDescent="0.25">
      <c r="A28" s="154"/>
      <c r="B28" s="155"/>
      <c r="C28" s="156" t="s">
        <v>66</v>
      </c>
      <c r="D28" s="99"/>
      <c r="E28" t="str">
        <f t="shared" si="0"/>
        <v/>
      </c>
      <c r="F28" s="153" t="str">
        <f t="shared" si="1"/>
        <v/>
      </c>
      <c r="G28" s="153" t="str">
        <f t="shared" si="2"/>
        <v/>
      </c>
    </row>
    <row r="29" spans="1:7" x14ac:dyDescent="0.25">
      <c r="A29" s="154"/>
      <c r="B29" s="155"/>
      <c r="C29" s="157" t="s">
        <v>66</v>
      </c>
      <c r="D29" s="99"/>
      <c r="E29" t="str">
        <f t="shared" si="0"/>
        <v/>
      </c>
      <c r="F29" s="153"/>
      <c r="G29" s="153" t="str">
        <f t="shared" si="2"/>
        <v/>
      </c>
    </row>
    <row r="30" spans="1:7" x14ac:dyDescent="0.25">
      <c r="A30" s="154"/>
      <c r="B30" s="155"/>
      <c r="C30" s="156" t="s">
        <v>66</v>
      </c>
      <c r="D30" s="99"/>
      <c r="E30" t="str">
        <f t="shared" si="0"/>
        <v/>
      </c>
      <c r="F30" s="153" t="str">
        <f t="shared" si="1"/>
        <v/>
      </c>
      <c r="G30" s="153" t="str">
        <f t="shared" si="2"/>
        <v/>
      </c>
    </row>
    <row r="31" spans="1:7" x14ac:dyDescent="0.25">
      <c r="A31" s="154"/>
      <c r="B31" s="155"/>
      <c r="C31" s="157" t="s">
        <v>66</v>
      </c>
      <c r="D31" s="99"/>
      <c r="E31" t="str">
        <f t="shared" si="0"/>
        <v/>
      </c>
      <c r="F31" s="153" t="str">
        <f t="shared" si="1"/>
        <v/>
      </c>
      <c r="G31" s="153" t="str">
        <f t="shared" si="2"/>
        <v/>
      </c>
    </row>
    <row r="32" spans="1:7" x14ac:dyDescent="0.25">
      <c r="A32" s="154"/>
      <c r="B32" s="155"/>
      <c r="C32" s="156" t="s">
        <v>66</v>
      </c>
      <c r="D32" s="99"/>
      <c r="E32" t="str">
        <f t="shared" si="0"/>
        <v/>
      </c>
      <c r="F32" s="153" t="str">
        <f t="shared" si="1"/>
        <v/>
      </c>
      <c r="G32" s="153" t="str">
        <f t="shared" si="2"/>
        <v/>
      </c>
    </row>
    <row r="33" spans="1:7" x14ac:dyDescent="0.25">
      <c r="A33" s="154"/>
      <c r="B33" s="155"/>
      <c r="C33" s="157" t="s">
        <v>66</v>
      </c>
      <c r="D33" s="99"/>
      <c r="E33" t="str">
        <f t="shared" si="0"/>
        <v/>
      </c>
      <c r="F33" s="153" t="str">
        <f t="shared" si="1"/>
        <v/>
      </c>
      <c r="G33" s="153" t="str">
        <f t="shared" si="2"/>
        <v/>
      </c>
    </row>
    <row r="34" spans="1:7" x14ac:dyDescent="0.25">
      <c r="A34" s="154"/>
      <c r="B34" s="155"/>
      <c r="C34" s="156" t="s">
        <v>66</v>
      </c>
      <c r="D34" s="99"/>
      <c r="E34" t="str">
        <f t="shared" si="0"/>
        <v/>
      </c>
      <c r="F34" s="153" t="str">
        <f t="shared" si="1"/>
        <v/>
      </c>
      <c r="G34" s="153" t="str">
        <f t="shared" si="2"/>
        <v/>
      </c>
    </row>
    <row r="35" spans="1:7" x14ac:dyDescent="0.25">
      <c r="A35" s="154"/>
      <c r="B35" s="155"/>
      <c r="C35" s="157" t="s">
        <v>66</v>
      </c>
      <c r="D35" s="99"/>
      <c r="E35" t="str">
        <f t="shared" si="0"/>
        <v/>
      </c>
      <c r="F35" s="153" t="str">
        <f t="shared" si="1"/>
        <v/>
      </c>
      <c r="G35" s="153" t="str">
        <f t="shared" si="2"/>
        <v/>
      </c>
    </row>
    <row r="36" spans="1:7" x14ac:dyDescent="0.25">
      <c r="A36" s="154"/>
      <c r="B36" s="155"/>
      <c r="C36" s="156" t="s">
        <v>66</v>
      </c>
      <c r="D36" s="99"/>
      <c r="E36" t="str">
        <f t="shared" si="0"/>
        <v/>
      </c>
      <c r="F36" s="153" t="str">
        <f t="shared" si="1"/>
        <v/>
      </c>
      <c r="G36" s="153" t="str">
        <f t="shared" si="2"/>
        <v/>
      </c>
    </row>
    <row r="37" spans="1:7" ht="13.8" thickBot="1" x14ac:dyDescent="0.3">
      <c r="A37" s="158"/>
      <c r="B37" s="159"/>
      <c r="C37" s="160" t="s">
        <v>66</v>
      </c>
      <c r="D37" s="99"/>
      <c r="E37" t="str">
        <f t="shared" si="0"/>
        <v/>
      </c>
      <c r="F37" s="153" t="str">
        <f t="shared" si="1"/>
        <v/>
      </c>
      <c r="G37" s="153" t="str">
        <f t="shared" si="2"/>
        <v/>
      </c>
    </row>
    <row r="38" spans="1:7" x14ac:dyDescent="0.25">
      <c r="A38" s="162"/>
      <c r="B38" s="163"/>
      <c r="C38" s="164" t="s">
        <v>66</v>
      </c>
    </row>
    <row r="39" spans="1:7" x14ac:dyDescent="0.25">
      <c r="A39" s="165"/>
      <c r="B39" s="166"/>
      <c r="C39" s="166" t="s">
        <v>66</v>
      </c>
      <c r="D39" s="100"/>
      <c r="E39" s="100"/>
    </row>
    <row r="40" spans="1:7" x14ac:dyDescent="0.25">
      <c r="A40" s="162"/>
      <c r="B40" s="163"/>
      <c r="C40" s="164" t="s">
        <v>66</v>
      </c>
    </row>
  </sheetData>
  <sheetProtection password="DDC9" sheet="1" objects="1" scenarios="1" selectLockedCells="1"/>
  <mergeCells count="1">
    <mergeCell ref="A8:C9"/>
  </mergeCells>
  <conditionalFormatting sqref="B1:B3">
    <cfRule type="cellIs" dxfId="3" priority="5" stopIfTrue="1" operator="greaterThan">
      <formula>15</formula>
    </cfRule>
  </conditionalFormatting>
  <conditionalFormatting sqref="B2:B3">
    <cfRule type="cellIs" dxfId="2" priority="4" stopIfTrue="1" operator="greaterThan">
      <formula>15</formula>
    </cfRule>
  </conditionalFormatting>
  <conditionalFormatting sqref="B4">
    <cfRule type="cellIs" dxfId="1" priority="3" stopIfTrue="1" operator="greaterThan">
      <formula>45</formula>
    </cfRule>
  </conditionalFormatting>
  <conditionalFormatting sqref="B5">
    <cfRule type="cellIs" dxfId="0" priority="2" stopIfTrue="1" operator="greaterThan">
      <formula>2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autoLine="0" r:id="rId5">
            <anchor moveWithCells="1">
              <from>
                <xdr:col>5</xdr:col>
                <xdr:colOff>297180</xdr:colOff>
                <xdr:row>1</xdr:row>
                <xdr:rowOff>7620</xdr:rowOff>
              </from>
              <to>
                <xdr:col>5</xdr:col>
                <xdr:colOff>1082040</xdr:colOff>
                <xdr:row>4</xdr:row>
                <xdr:rowOff>121920</xdr:rowOff>
              </to>
            </anchor>
          </controlPr>
        </control>
      </mc:Choice>
      <mc:Fallback>
        <control shapeId="3073" r:id="rId4" name="CommandButton1"/>
      </mc:Fallback>
    </mc:AlternateContent>
    <mc:AlternateContent xmlns:mc="http://schemas.openxmlformats.org/markup-compatibility/2006">
      <mc:Choice Requires="x14">
        <control shapeId="3074" r:id="rId6" name="BtnEnvoi">
          <controlPr autoLine="0" r:id="rId7">
            <anchor moveWithCells="1">
              <from>
                <xdr:col>6</xdr:col>
                <xdr:colOff>411480</xdr:colOff>
                <xdr:row>1</xdr:row>
                <xdr:rowOff>7620</xdr:rowOff>
              </from>
              <to>
                <xdr:col>6</xdr:col>
                <xdr:colOff>1280160</xdr:colOff>
                <xdr:row>4</xdr:row>
                <xdr:rowOff>121920</xdr:rowOff>
              </to>
            </anchor>
          </controlPr>
        </control>
      </mc:Choice>
      <mc:Fallback>
        <control shapeId="3074" r:id="rId6" name="BtnEnvoi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33"/>
  <sheetViews>
    <sheetView zoomScale="75" zoomScaleNormal="75" workbookViewId="0">
      <selection activeCell="A31" sqref="A31"/>
    </sheetView>
  </sheetViews>
  <sheetFormatPr baseColWidth="10" defaultColWidth="10.44140625" defaultRowHeight="11.4" x14ac:dyDescent="0.2"/>
  <cols>
    <col min="1" max="1" width="30.6640625" style="1" customWidth="1"/>
    <col min="2" max="2" width="4.44140625" style="38" customWidth="1"/>
    <col min="3" max="3" width="9.109375" style="23" bestFit="1" customWidth="1"/>
    <col min="4" max="4" width="7" style="2" customWidth="1"/>
    <col min="5" max="5" width="6.33203125" style="1" customWidth="1"/>
    <col min="6" max="6" width="9.44140625" style="43" bestFit="1" customWidth="1"/>
    <col min="7" max="7" width="7" style="2" customWidth="1"/>
    <col min="8" max="8" width="6.33203125" style="1" customWidth="1"/>
    <col min="9" max="9" width="9.44140625" style="43" bestFit="1" customWidth="1"/>
    <col min="10" max="10" width="7" style="2" customWidth="1"/>
    <col min="11" max="11" width="6.33203125" style="1" customWidth="1"/>
    <col min="12" max="12" width="2.33203125" style="1" customWidth="1"/>
    <col min="13" max="13" width="9" style="2" customWidth="1"/>
    <col min="14" max="14" width="9.6640625" style="2" bestFit="1" customWidth="1"/>
    <col min="15" max="15" width="6.6640625" style="1" bestFit="1" customWidth="1"/>
    <col min="16" max="16" width="7.33203125" style="2" bestFit="1" customWidth="1"/>
    <col min="17" max="17" width="3.109375" style="1" customWidth="1"/>
    <col min="18" max="18" width="3.5546875" style="1" customWidth="1"/>
    <col min="19" max="19" width="4.33203125" style="1" bestFit="1" customWidth="1"/>
    <col min="20" max="20" width="4.33203125" style="2" bestFit="1" customWidth="1"/>
    <col min="21" max="21" width="2" style="1" bestFit="1" customWidth="1"/>
    <col min="22" max="24" width="5.88671875" style="1" hidden="1" customWidth="1"/>
    <col min="25" max="25" width="15.109375" style="1" customWidth="1"/>
    <col min="26" max="27" width="10.44140625" style="1"/>
    <col min="28" max="28" width="15" style="1" customWidth="1"/>
    <col min="29" max="30" width="10.44140625" style="1"/>
    <col min="31" max="31" width="9.109375" style="1" customWidth="1"/>
    <col min="32" max="16384" width="10.44140625" style="1"/>
  </cols>
  <sheetData>
    <row r="1" spans="1:25" ht="12" thickBot="1" x14ac:dyDescent="0.25"/>
    <row r="2" spans="1:25" s="3" customFormat="1" ht="12.6" thickBot="1" x14ac:dyDescent="0.3">
      <c r="B2" s="39"/>
      <c r="C2" s="19" t="s">
        <v>21</v>
      </c>
      <c r="D2" s="45"/>
      <c r="E2" s="20"/>
      <c r="F2" s="4" t="s">
        <v>22</v>
      </c>
      <c r="G2" s="5"/>
      <c r="H2" s="6"/>
      <c r="I2" s="4" t="s">
        <v>23</v>
      </c>
      <c r="J2" s="5"/>
      <c r="K2" s="6"/>
      <c r="M2" s="7" t="s">
        <v>1</v>
      </c>
      <c r="N2" s="8" t="s">
        <v>5</v>
      </c>
      <c r="O2" s="9" t="s">
        <v>4</v>
      </c>
      <c r="P2" s="27" t="s">
        <v>11</v>
      </c>
      <c r="R2" s="19" t="s">
        <v>20</v>
      </c>
      <c r="S2" s="47"/>
      <c r="T2" s="20"/>
      <c r="V2" s="3" t="s">
        <v>15</v>
      </c>
      <c r="W2" s="3" t="s">
        <v>16</v>
      </c>
      <c r="X2" s="3" t="s">
        <v>17</v>
      </c>
    </row>
    <row r="3" spans="1:25" s="3" customFormat="1" ht="12.6" thickBot="1" x14ac:dyDescent="0.3">
      <c r="A3" s="10"/>
      <c r="B3" s="40"/>
      <c r="C3" s="42"/>
      <c r="D3" s="13"/>
      <c r="E3" s="12"/>
      <c r="F3" s="44"/>
      <c r="G3" s="11"/>
      <c r="H3" s="12"/>
      <c r="I3" s="44"/>
      <c r="J3" s="11"/>
      <c r="K3" s="12"/>
      <c r="M3" s="14" t="s">
        <v>4</v>
      </c>
      <c r="N3" s="15" t="s">
        <v>6</v>
      </c>
      <c r="O3" s="16" t="s">
        <v>7</v>
      </c>
      <c r="P3" s="29" t="s">
        <v>8</v>
      </c>
      <c r="R3" s="104">
        <v>1</v>
      </c>
      <c r="S3" s="104">
        <v>2</v>
      </c>
      <c r="T3" s="33">
        <v>3</v>
      </c>
      <c r="U3" s="46"/>
      <c r="V3" s="46"/>
      <c r="W3" s="46"/>
      <c r="X3" s="46"/>
      <c r="Y3" s="46"/>
    </row>
    <row r="4" spans="1:25" ht="12" x14ac:dyDescent="0.25">
      <c r="A4" s="90"/>
      <c r="B4" s="91"/>
      <c r="C4" s="67"/>
      <c r="D4" s="172"/>
      <c r="E4" s="72"/>
      <c r="F4" s="75"/>
      <c r="G4" s="170"/>
      <c r="H4" s="72"/>
      <c r="I4" s="75"/>
      <c r="J4" s="169"/>
      <c r="K4" s="72"/>
      <c r="M4" s="55">
        <f t="shared" ref="M4:M31" si="0">D4+G4+J4</f>
        <v>0</v>
      </c>
      <c r="N4" s="56">
        <f t="shared" ref="N4:N31" si="1">MAX(D4,G4,J4)</f>
        <v>0</v>
      </c>
      <c r="O4" s="57">
        <f>IF(A4 = "ABS",Liste!B$4,E4+H4+K4)</f>
        <v>0</v>
      </c>
      <c r="P4" s="37"/>
      <c r="R4" s="34"/>
      <c r="S4" s="34"/>
      <c r="T4" s="34"/>
      <c r="V4" s="1">
        <f>C4</f>
        <v>0</v>
      </c>
      <c r="W4" s="2">
        <f>F4</f>
        <v>0</v>
      </c>
      <c r="X4" s="2">
        <f>I4</f>
        <v>0</v>
      </c>
      <c r="Y4" s="2"/>
    </row>
    <row r="5" spans="1:25" ht="12" x14ac:dyDescent="0.25">
      <c r="A5" s="68"/>
      <c r="B5" s="92"/>
      <c r="C5" s="69"/>
      <c r="D5" s="170"/>
      <c r="E5" s="73"/>
      <c r="F5" s="76"/>
      <c r="G5" s="170"/>
      <c r="H5" s="73"/>
      <c r="I5" s="76"/>
      <c r="J5" s="169"/>
      <c r="K5" s="73"/>
      <c r="M5" s="58">
        <f t="shared" si="0"/>
        <v>0</v>
      </c>
      <c r="N5" s="59">
        <f t="shared" si="1"/>
        <v>0</v>
      </c>
      <c r="O5" s="60">
        <f>IF(A5 = "ABS",Liste!B$4,E5+H5+K5)</f>
        <v>0</v>
      </c>
      <c r="P5" s="17"/>
      <c r="R5" s="35"/>
      <c r="S5" s="35"/>
      <c r="T5" s="35"/>
      <c r="V5" s="1">
        <f>C5</f>
        <v>0</v>
      </c>
      <c r="W5" s="2">
        <f>F5</f>
        <v>0</v>
      </c>
      <c r="X5" s="2">
        <f>I5</f>
        <v>0</v>
      </c>
      <c r="Y5" s="2"/>
    </row>
    <row r="6" spans="1:25" ht="12" x14ac:dyDescent="0.25">
      <c r="A6" s="68"/>
      <c r="B6" s="92"/>
      <c r="C6" s="69"/>
      <c r="D6" s="172"/>
      <c r="E6" s="73"/>
      <c r="F6" s="76"/>
      <c r="G6" s="170"/>
      <c r="H6" s="73"/>
      <c r="I6" s="76"/>
      <c r="J6" s="107"/>
      <c r="K6" s="73"/>
      <c r="M6" s="58">
        <f t="shared" si="0"/>
        <v>0</v>
      </c>
      <c r="N6" s="59">
        <f t="shared" si="1"/>
        <v>0</v>
      </c>
      <c r="O6" s="60">
        <f>IF(A6 = "ABS",Liste!B$4,E6+H6+K6)</f>
        <v>0</v>
      </c>
      <c r="P6" s="17"/>
      <c r="R6" s="35"/>
      <c r="S6" s="35"/>
      <c r="T6" s="35"/>
      <c r="V6" s="1">
        <f>C6</f>
        <v>0</v>
      </c>
      <c r="W6" s="2">
        <f>F6</f>
        <v>0</v>
      </c>
      <c r="X6" s="2">
        <f>I6</f>
        <v>0</v>
      </c>
      <c r="Y6" s="2"/>
    </row>
    <row r="7" spans="1:25" ht="12" x14ac:dyDescent="0.25">
      <c r="A7" s="68"/>
      <c r="B7" s="92"/>
      <c r="C7" s="69"/>
      <c r="D7" s="170"/>
      <c r="E7" s="73"/>
      <c r="F7" s="76"/>
      <c r="G7" s="170"/>
      <c r="H7" s="73"/>
      <c r="I7" s="76"/>
      <c r="J7" s="169"/>
      <c r="K7" s="73"/>
      <c r="M7" s="58">
        <f t="shared" si="0"/>
        <v>0</v>
      </c>
      <c r="N7" s="59">
        <f t="shared" si="1"/>
        <v>0</v>
      </c>
      <c r="O7" s="60">
        <f>IF(A7 = "ABS",Liste!B$4,E7+H7+K7)</f>
        <v>0</v>
      </c>
      <c r="P7" s="17"/>
      <c r="R7" s="35"/>
      <c r="S7" s="35"/>
      <c r="T7" s="35"/>
      <c r="W7" s="2"/>
      <c r="X7" s="2"/>
      <c r="Y7" s="2"/>
    </row>
    <row r="8" spans="1:25" ht="12" x14ac:dyDescent="0.25">
      <c r="A8" s="68"/>
      <c r="B8" s="92"/>
      <c r="C8" s="69"/>
      <c r="D8" s="172"/>
      <c r="E8" s="73"/>
      <c r="F8" s="76"/>
      <c r="G8" s="170"/>
      <c r="H8" s="73"/>
      <c r="I8" s="76"/>
      <c r="J8" s="107"/>
      <c r="K8" s="73"/>
      <c r="M8" s="58">
        <f t="shared" si="0"/>
        <v>0</v>
      </c>
      <c r="N8" s="59">
        <f t="shared" si="1"/>
        <v>0</v>
      </c>
      <c r="O8" s="60">
        <f>IF(A8 = "ABS",Liste!B$4,E8+H8+K8)</f>
        <v>0</v>
      </c>
      <c r="P8" s="17"/>
      <c r="R8" s="35"/>
      <c r="S8" s="35"/>
      <c r="T8" s="35"/>
      <c r="W8" s="2"/>
      <c r="X8" s="2"/>
      <c r="Y8" s="2"/>
    </row>
    <row r="9" spans="1:25" ht="12" x14ac:dyDescent="0.25">
      <c r="A9" s="68"/>
      <c r="B9" s="92"/>
      <c r="C9" s="69"/>
      <c r="D9" s="170"/>
      <c r="E9" s="73"/>
      <c r="F9" s="76"/>
      <c r="G9" s="170"/>
      <c r="H9" s="73"/>
      <c r="I9" s="76"/>
      <c r="J9" s="169"/>
      <c r="K9" s="73"/>
      <c r="M9" s="58">
        <f t="shared" si="0"/>
        <v>0</v>
      </c>
      <c r="N9" s="59">
        <f t="shared" si="1"/>
        <v>0</v>
      </c>
      <c r="O9" s="60">
        <f>IF(A9 = "ABS",Liste!B$4,E9+H9+K9)</f>
        <v>0</v>
      </c>
      <c r="P9" s="17"/>
      <c r="R9" s="35"/>
      <c r="S9" s="35"/>
      <c r="T9" s="35"/>
      <c r="W9" s="2"/>
      <c r="X9" s="2"/>
      <c r="Y9" s="2"/>
    </row>
    <row r="10" spans="1:25" ht="12" x14ac:dyDescent="0.25">
      <c r="A10" s="68"/>
      <c r="B10" s="92"/>
      <c r="C10" s="69"/>
      <c r="D10" s="170"/>
      <c r="E10" s="73"/>
      <c r="F10" s="76"/>
      <c r="G10" s="170"/>
      <c r="H10" s="73"/>
      <c r="I10" s="76"/>
      <c r="J10" s="169"/>
      <c r="K10" s="73"/>
      <c r="M10" s="58">
        <f t="shared" si="0"/>
        <v>0</v>
      </c>
      <c r="N10" s="59">
        <f t="shared" si="1"/>
        <v>0</v>
      </c>
      <c r="O10" s="60">
        <f>IF(A10 = "ABS",Liste!B$4,E10+H10+K10)</f>
        <v>0</v>
      </c>
      <c r="P10" s="17"/>
      <c r="R10" s="35"/>
      <c r="S10" s="35"/>
      <c r="T10" s="35"/>
      <c r="W10" s="2"/>
      <c r="X10" s="2"/>
      <c r="Y10" s="2"/>
    </row>
    <row r="11" spans="1:25" ht="12" x14ac:dyDescent="0.25">
      <c r="A11" s="68"/>
      <c r="B11" s="92"/>
      <c r="C11" s="69"/>
      <c r="D11" s="172"/>
      <c r="E11" s="73"/>
      <c r="F11" s="76"/>
      <c r="G11" s="170"/>
      <c r="H11" s="73"/>
      <c r="I11" s="76"/>
      <c r="J11" s="107"/>
      <c r="K11" s="73"/>
      <c r="M11" s="58">
        <f t="shared" si="0"/>
        <v>0</v>
      </c>
      <c r="N11" s="59">
        <f t="shared" si="1"/>
        <v>0</v>
      </c>
      <c r="O11" s="60">
        <f>IF(A11 = "ABS",Liste!B$4,E11+H11+K11)</f>
        <v>0</v>
      </c>
      <c r="P11" s="17"/>
      <c r="R11" s="35"/>
      <c r="S11" s="35"/>
      <c r="T11" s="35"/>
      <c r="W11" s="2"/>
      <c r="X11" s="2"/>
      <c r="Y11" s="2"/>
    </row>
    <row r="12" spans="1:25" ht="12" x14ac:dyDescent="0.25">
      <c r="A12" s="68"/>
      <c r="B12" s="92"/>
      <c r="C12" s="69"/>
      <c r="D12" s="170"/>
      <c r="E12" s="73"/>
      <c r="F12" s="76"/>
      <c r="G12" s="170"/>
      <c r="H12" s="73"/>
      <c r="I12" s="76"/>
      <c r="J12" s="169"/>
      <c r="K12" s="73"/>
      <c r="M12" s="58">
        <f t="shared" si="0"/>
        <v>0</v>
      </c>
      <c r="N12" s="59">
        <f t="shared" si="1"/>
        <v>0</v>
      </c>
      <c r="O12" s="60">
        <f>IF(A12 = "ABS",Liste!B$4,E12+H12+K12)</f>
        <v>0</v>
      </c>
      <c r="P12" s="17"/>
      <c r="R12" s="35"/>
      <c r="S12" s="35"/>
      <c r="T12" s="35"/>
      <c r="W12" s="2"/>
      <c r="X12" s="2"/>
      <c r="Y12" s="2"/>
    </row>
    <row r="13" spans="1:25" ht="12" x14ac:dyDescent="0.25">
      <c r="A13" s="68"/>
      <c r="B13" s="92"/>
      <c r="C13" s="69"/>
      <c r="D13" s="172"/>
      <c r="E13" s="73"/>
      <c r="F13" s="76"/>
      <c r="G13" s="170"/>
      <c r="H13" s="73"/>
      <c r="I13" s="76"/>
      <c r="J13" s="107"/>
      <c r="K13" s="73"/>
      <c r="M13" s="58">
        <f t="shared" si="0"/>
        <v>0</v>
      </c>
      <c r="N13" s="59">
        <f t="shared" si="1"/>
        <v>0</v>
      </c>
      <c r="O13" s="60">
        <f>IF(A13 = "ABS",Liste!B$4,E13+H13+K13)</f>
        <v>0</v>
      </c>
      <c r="P13" s="17"/>
      <c r="R13" s="35"/>
      <c r="S13" s="35"/>
      <c r="T13" s="35"/>
      <c r="W13" s="2"/>
      <c r="X13" s="2"/>
      <c r="Y13" s="2"/>
    </row>
    <row r="14" spans="1:25" ht="12" x14ac:dyDescent="0.25">
      <c r="A14" s="68"/>
      <c r="B14" s="92"/>
      <c r="C14" s="69"/>
      <c r="D14" s="170"/>
      <c r="E14" s="73"/>
      <c r="F14" s="76"/>
      <c r="G14" s="170"/>
      <c r="H14" s="73"/>
      <c r="I14" s="76"/>
      <c r="J14" s="169"/>
      <c r="K14" s="73"/>
      <c r="M14" s="58">
        <f t="shared" si="0"/>
        <v>0</v>
      </c>
      <c r="N14" s="59">
        <f t="shared" si="1"/>
        <v>0</v>
      </c>
      <c r="O14" s="60">
        <f>IF(A14 = "ABS",Liste!B$4,E14+H14+K14)</f>
        <v>0</v>
      </c>
      <c r="P14" s="17"/>
      <c r="R14" s="35"/>
      <c r="S14" s="35"/>
      <c r="T14" s="35"/>
      <c r="W14" s="2"/>
      <c r="X14" s="2"/>
      <c r="Y14" s="2"/>
    </row>
    <row r="15" spans="1:25" ht="12" x14ac:dyDescent="0.25">
      <c r="A15" s="68"/>
      <c r="B15" s="92"/>
      <c r="C15" s="69"/>
      <c r="D15" s="172"/>
      <c r="E15" s="73"/>
      <c r="F15" s="76"/>
      <c r="G15" s="170"/>
      <c r="H15" s="73"/>
      <c r="I15" s="76"/>
      <c r="J15" s="107"/>
      <c r="K15" s="73"/>
      <c r="M15" s="58">
        <f t="shared" si="0"/>
        <v>0</v>
      </c>
      <c r="N15" s="59">
        <f t="shared" si="1"/>
        <v>0</v>
      </c>
      <c r="O15" s="60">
        <f>IF(A15 = "ABS",Liste!B$4,E15+H15+K15)</f>
        <v>0</v>
      </c>
      <c r="P15" s="17"/>
      <c r="R15" s="35"/>
      <c r="S15" s="35"/>
      <c r="T15" s="35"/>
      <c r="W15" s="2"/>
      <c r="X15" s="2"/>
      <c r="Y15" s="2"/>
    </row>
    <row r="16" spans="1:25" ht="12" x14ac:dyDescent="0.25">
      <c r="A16" s="68"/>
      <c r="B16" s="92"/>
      <c r="C16" s="69"/>
      <c r="D16" s="170"/>
      <c r="E16" s="73"/>
      <c r="F16" s="76"/>
      <c r="G16" s="170"/>
      <c r="H16" s="73"/>
      <c r="I16" s="76"/>
      <c r="J16" s="169"/>
      <c r="K16" s="73"/>
      <c r="M16" s="58">
        <f t="shared" si="0"/>
        <v>0</v>
      </c>
      <c r="N16" s="59">
        <f t="shared" si="1"/>
        <v>0</v>
      </c>
      <c r="O16" s="60">
        <f>IF(A16 = "ABS",Liste!B$4,E16+H16+K16)</f>
        <v>0</v>
      </c>
      <c r="P16" s="17"/>
      <c r="R16" s="35"/>
      <c r="S16" s="35"/>
      <c r="T16" s="35"/>
      <c r="W16" s="2"/>
      <c r="X16" s="2"/>
      <c r="Y16" s="2"/>
    </row>
    <row r="17" spans="1:26" ht="12" x14ac:dyDescent="0.25">
      <c r="A17" s="68"/>
      <c r="B17" s="92"/>
      <c r="C17" s="69"/>
      <c r="D17" s="170"/>
      <c r="E17" s="73"/>
      <c r="F17" s="76"/>
      <c r="G17" s="170"/>
      <c r="H17" s="73"/>
      <c r="I17" s="76"/>
      <c r="J17" s="169"/>
      <c r="K17" s="73"/>
      <c r="M17" s="58">
        <f t="shared" si="0"/>
        <v>0</v>
      </c>
      <c r="N17" s="59">
        <f t="shared" si="1"/>
        <v>0</v>
      </c>
      <c r="O17" s="60">
        <f>IF(A17 = "ABS",Liste!B$4,E17+H17+K17)</f>
        <v>0</v>
      </c>
      <c r="P17" s="17"/>
      <c r="R17" s="35"/>
      <c r="S17" s="35"/>
      <c r="T17" s="35"/>
      <c r="W17" s="2"/>
      <c r="X17" s="2"/>
      <c r="Y17" s="2"/>
    </row>
    <row r="18" spans="1:26" ht="12" x14ac:dyDescent="0.25">
      <c r="A18" s="68"/>
      <c r="B18" s="92"/>
      <c r="C18" s="69"/>
      <c r="D18" s="172"/>
      <c r="E18" s="73"/>
      <c r="F18" s="76"/>
      <c r="G18" s="170"/>
      <c r="H18" s="73"/>
      <c r="I18" s="76"/>
      <c r="J18" s="107"/>
      <c r="K18" s="73"/>
      <c r="M18" s="58">
        <f t="shared" si="0"/>
        <v>0</v>
      </c>
      <c r="N18" s="59">
        <f t="shared" si="1"/>
        <v>0</v>
      </c>
      <c r="O18" s="60">
        <f>IF(A18 = "ABS",Liste!B$4,E18+H18+K18)</f>
        <v>0</v>
      </c>
      <c r="P18" s="17"/>
      <c r="R18" s="35"/>
      <c r="S18" s="35"/>
      <c r="T18" s="35"/>
      <c r="W18" s="2"/>
      <c r="X18" s="2"/>
      <c r="Y18" s="2"/>
    </row>
    <row r="19" spans="1:26" ht="12" x14ac:dyDescent="0.25">
      <c r="A19" s="68"/>
      <c r="B19" s="92"/>
      <c r="C19" s="69"/>
      <c r="D19" s="170"/>
      <c r="E19" s="73"/>
      <c r="F19" s="76"/>
      <c r="G19" s="170"/>
      <c r="H19" s="73"/>
      <c r="I19" s="76"/>
      <c r="J19" s="169"/>
      <c r="K19" s="73"/>
      <c r="M19" s="58">
        <f t="shared" si="0"/>
        <v>0</v>
      </c>
      <c r="N19" s="59">
        <f t="shared" si="1"/>
        <v>0</v>
      </c>
      <c r="O19" s="60">
        <f>IF(A19 = "ABS",Liste!B$4,E19+H19+K19)</f>
        <v>0</v>
      </c>
      <c r="P19" s="17"/>
      <c r="R19" s="35"/>
      <c r="S19" s="35"/>
      <c r="T19" s="35"/>
      <c r="W19" s="2"/>
      <c r="X19" s="2"/>
      <c r="Y19" s="2"/>
    </row>
    <row r="20" spans="1:26" ht="12" x14ac:dyDescent="0.25">
      <c r="A20" s="79"/>
      <c r="B20" s="93"/>
      <c r="C20" s="80"/>
      <c r="D20" s="172"/>
      <c r="E20" s="81"/>
      <c r="F20" s="82"/>
      <c r="G20" s="170"/>
      <c r="H20" s="81"/>
      <c r="I20" s="82"/>
      <c r="J20" s="107"/>
      <c r="K20" s="81"/>
      <c r="M20" s="83">
        <f t="shared" si="0"/>
        <v>0</v>
      </c>
      <c r="N20" s="84">
        <f t="shared" si="1"/>
        <v>0</v>
      </c>
      <c r="O20" s="85">
        <f>IF(A20 = "ABS",Liste!B$4,E20+H20+K20)</f>
        <v>0</v>
      </c>
      <c r="P20" s="86"/>
      <c r="R20" s="35"/>
      <c r="S20" s="35"/>
      <c r="T20" s="35"/>
      <c r="W20" s="2"/>
      <c r="X20" s="2"/>
      <c r="Y20" s="2"/>
    </row>
    <row r="21" spans="1:26" ht="12" x14ac:dyDescent="0.25">
      <c r="A21" s="68"/>
      <c r="B21" s="92"/>
      <c r="C21" s="69"/>
      <c r="D21" s="170"/>
      <c r="E21" s="73"/>
      <c r="F21" s="76"/>
      <c r="G21" s="170"/>
      <c r="H21" s="73"/>
      <c r="I21" s="76"/>
      <c r="J21" s="169"/>
      <c r="K21" s="73"/>
      <c r="L21" s="96"/>
      <c r="M21" s="97">
        <f t="shared" si="0"/>
        <v>0</v>
      </c>
      <c r="N21" s="88">
        <f t="shared" si="1"/>
        <v>0</v>
      </c>
      <c r="O21" s="89">
        <f>IF(A21 = "ABS",Liste!B$4,E21+H21+K21)</f>
        <v>0</v>
      </c>
      <c r="P21" s="17"/>
      <c r="R21" s="35"/>
      <c r="S21" s="35"/>
      <c r="T21" s="35"/>
      <c r="W21" s="2"/>
      <c r="X21" s="2"/>
      <c r="Y21" s="2"/>
    </row>
    <row r="22" spans="1:26" ht="12" x14ac:dyDescent="0.25">
      <c r="A22" s="68"/>
      <c r="B22" s="92"/>
      <c r="C22" s="69"/>
      <c r="D22" s="172"/>
      <c r="E22" s="73"/>
      <c r="F22" s="76"/>
      <c r="G22" s="170"/>
      <c r="H22" s="73"/>
      <c r="I22" s="76"/>
      <c r="J22" s="107"/>
      <c r="K22" s="73"/>
      <c r="L22" s="96"/>
      <c r="M22" s="97">
        <f t="shared" si="0"/>
        <v>0</v>
      </c>
      <c r="N22" s="88">
        <f t="shared" si="1"/>
        <v>0</v>
      </c>
      <c r="O22" s="89">
        <f>IF(A22 = "ABS",Liste!B$4,E22+H22+K22)</f>
        <v>0</v>
      </c>
      <c r="P22" s="17"/>
      <c r="R22" s="35"/>
      <c r="S22" s="35"/>
      <c r="T22" s="35"/>
      <c r="W22" s="2"/>
      <c r="X22" s="2"/>
      <c r="Y22" s="2"/>
      <c r="Z22" s="114"/>
    </row>
    <row r="23" spans="1:26" ht="12" x14ac:dyDescent="0.25">
      <c r="A23" s="66"/>
      <c r="B23" s="94"/>
      <c r="C23" s="67"/>
      <c r="D23" s="170"/>
      <c r="E23" s="72"/>
      <c r="F23" s="75"/>
      <c r="G23" s="170"/>
      <c r="H23" s="72"/>
      <c r="I23" s="75"/>
      <c r="J23" s="169"/>
      <c r="K23" s="72"/>
      <c r="M23" s="58">
        <f t="shared" si="0"/>
        <v>0</v>
      </c>
      <c r="N23" s="59">
        <f t="shared" si="1"/>
        <v>0</v>
      </c>
      <c r="O23" s="60">
        <f>IF(A23 = "ABS",Liste!B$4,E23+H23+K23)</f>
        <v>0</v>
      </c>
      <c r="P23" s="28"/>
      <c r="R23" s="35"/>
      <c r="S23" s="35"/>
      <c r="T23" s="35"/>
      <c r="W23" s="2"/>
      <c r="X23" s="2"/>
      <c r="Y23" s="2"/>
    </row>
    <row r="24" spans="1:26" ht="12" x14ac:dyDescent="0.25">
      <c r="A24" s="68"/>
      <c r="B24" s="92"/>
      <c r="C24" s="69"/>
      <c r="D24" s="172"/>
      <c r="E24" s="73"/>
      <c r="F24" s="76"/>
      <c r="G24" s="170"/>
      <c r="H24" s="73"/>
      <c r="I24" s="76"/>
      <c r="J24" s="107"/>
      <c r="K24" s="73"/>
      <c r="M24" s="58">
        <f t="shared" si="0"/>
        <v>0</v>
      </c>
      <c r="N24" s="59">
        <f t="shared" si="1"/>
        <v>0</v>
      </c>
      <c r="O24" s="60">
        <f>IF(A24 = "ABS",Liste!B$4,E24+H24+K24)</f>
        <v>0</v>
      </c>
      <c r="P24" s="17"/>
      <c r="R24" s="35"/>
      <c r="S24" s="35"/>
      <c r="T24" s="35"/>
      <c r="W24" s="2"/>
      <c r="X24" s="2"/>
      <c r="Y24" s="2"/>
    </row>
    <row r="25" spans="1:26" ht="12" x14ac:dyDescent="0.25">
      <c r="A25" s="68"/>
      <c r="B25" s="92"/>
      <c r="C25" s="69"/>
      <c r="D25" s="170"/>
      <c r="E25" s="73"/>
      <c r="F25" s="76"/>
      <c r="G25" s="170"/>
      <c r="H25" s="73"/>
      <c r="I25" s="76"/>
      <c r="J25" s="169"/>
      <c r="K25" s="73"/>
      <c r="M25" s="58">
        <f t="shared" si="0"/>
        <v>0</v>
      </c>
      <c r="N25" s="59">
        <f t="shared" si="1"/>
        <v>0</v>
      </c>
      <c r="O25" s="60">
        <f>IF(A25 = "ABS",Liste!B$4,E25+H25+K25)</f>
        <v>0</v>
      </c>
      <c r="P25" s="17"/>
      <c r="R25" s="35"/>
      <c r="S25" s="35"/>
      <c r="T25" s="35"/>
      <c r="W25" s="2"/>
      <c r="X25" s="2"/>
      <c r="Y25" s="2"/>
    </row>
    <row r="26" spans="1:26" ht="12" x14ac:dyDescent="0.25">
      <c r="A26" s="68"/>
      <c r="B26" s="92"/>
      <c r="C26" s="69"/>
      <c r="D26" s="172"/>
      <c r="E26" s="73"/>
      <c r="F26" s="76"/>
      <c r="G26" s="170"/>
      <c r="H26" s="73"/>
      <c r="I26" s="76"/>
      <c r="J26" s="107"/>
      <c r="K26" s="73"/>
      <c r="M26" s="58">
        <f t="shared" si="0"/>
        <v>0</v>
      </c>
      <c r="N26" s="59">
        <f t="shared" si="1"/>
        <v>0</v>
      </c>
      <c r="O26" s="60">
        <f>IF(A26 = "ABS",Liste!B$4,E26+H26+K26)</f>
        <v>0</v>
      </c>
      <c r="P26" s="17"/>
      <c r="R26" s="35"/>
      <c r="S26" s="35"/>
      <c r="T26" s="35"/>
      <c r="W26" s="2"/>
      <c r="X26" s="2"/>
      <c r="Y26" s="2"/>
    </row>
    <row r="27" spans="1:26" ht="12" x14ac:dyDescent="0.25">
      <c r="A27" s="68"/>
      <c r="B27" s="92"/>
      <c r="C27" s="69"/>
      <c r="D27" s="170"/>
      <c r="E27" s="73"/>
      <c r="F27" s="76"/>
      <c r="G27" s="170"/>
      <c r="H27" s="73"/>
      <c r="I27" s="76"/>
      <c r="J27" s="169"/>
      <c r="K27" s="73"/>
      <c r="M27" s="58">
        <f t="shared" si="0"/>
        <v>0</v>
      </c>
      <c r="N27" s="59">
        <f t="shared" si="1"/>
        <v>0</v>
      </c>
      <c r="O27" s="60">
        <f>IF(A27 = "ABS",Liste!B$4,E27+H27+K27)</f>
        <v>0</v>
      </c>
      <c r="P27" s="17"/>
      <c r="R27" s="35"/>
      <c r="S27" s="35"/>
      <c r="T27" s="35"/>
      <c r="W27" s="2"/>
      <c r="X27" s="2"/>
      <c r="Y27" s="2"/>
      <c r="Z27" s="115"/>
    </row>
    <row r="28" spans="1:26" ht="12" x14ac:dyDescent="0.25">
      <c r="A28" s="68"/>
      <c r="B28" s="92"/>
      <c r="C28" s="69"/>
      <c r="D28" s="172"/>
      <c r="E28" s="73"/>
      <c r="F28" s="76"/>
      <c r="G28" s="170"/>
      <c r="H28" s="73"/>
      <c r="I28" s="76"/>
      <c r="J28" s="107"/>
      <c r="K28" s="73"/>
      <c r="M28" s="58">
        <f t="shared" si="0"/>
        <v>0</v>
      </c>
      <c r="N28" s="59">
        <f t="shared" si="1"/>
        <v>0</v>
      </c>
      <c r="O28" s="60">
        <f>IF(A28 = "ABS",Liste!B$4,E28+H28+K28)</f>
        <v>0</v>
      </c>
      <c r="P28" s="17"/>
      <c r="R28" s="35"/>
      <c r="S28" s="35"/>
      <c r="T28" s="35"/>
    </row>
    <row r="29" spans="1:26" ht="12" x14ac:dyDescent="0.25">
      <c r="A29" s="68"/>
      <c r="B29" s="92"/>
      <c r="C29" s="69"/>
      <c r="D29" s="170"/>
      <c r="E29" s="73"/>
      <c r="F29" s="76"/>
      <c r="G29" s="170"/>
      <c r="H29" s="73"/>
      <c r="I29" s="76"/>
      <c r="J29" s="169"/>
      <c r="K29" s="73"/>
      <c r="M29" s="58">
        <f t="shared" si="0"/>
        <v>0</v>
      </c>
      <c r="N29" s="59">
        <f t="shared" si="1"/>
        <v>0</v>
      </c>
      <c r="O29" s="60">
        <f>IF(A29 = "ABS",Liste!B$4,E29+H29+K29)</f>
        <v>0</v>
      </c>
      <c r="P29" s="17"/>
      <c r="R29" s="35"/>
      <c r="S29" s="35"/>
      <c r="T29" s="35"/>
    </row>
    <row r="30" spans="1:26" ht="12.6" thickBot="1" x14ac:dyDescent="0.3">
      <c r="A30" s="70"/>
      <c r="B30" s="95"/>
      <c r="C30" s="71"/>
      <c r="D30" s="171"/>
      <c r="E30" s="74"/>
      <c r="F30" s="77"/>
      <c r="G30" s="171"/>
      <c r="H30" s="74"/>
      <c r="I30" s="77"/>
      <c r="J30" s="108"/>
      <c r="K30" s="74"/>
      <c r="M30" s="61">
        <f t="shared" si="0"/>
        <v>0</v>
      </c>
      <c r="N30" s="62">
        <f t="shared" si="1"/>
        <v>0</v>
      </c>
      <c r="O30" s="63">
        <f>IF(A30 = "ABS",Liste!B$4,E30+H30+K30)</f>
        <v>0</v>
      </c>
      <c r="P30" s="18"/>
      <c r="R30" s="35"/>
      <c r="S30" s="35"/>
      <c r="T30" s="35"/>
    </row>
    <row r="31" spans="1:26" ht="12" x14ac:dyDescent="0.25">
      <c r="C31" s="21" t="s">
        <v>9</v>
      </c>
      <c r="F31" s="22"/>
      <c r="I31" s="22"/>
      <c r="M31" s="2">
        <f t="shared" si="0"/>
        <v>0</v>
      </c>
      <c r="N31" s="2">
        <f t="shared" si="1"/>
        <v>0</v>
      </c>
    </row>
    <row r="32" spans="1:26" x14ac:dyDescent="0.2">
      <c r="B32" s="38" t="s">
        <v>3</v>
      </c>
      <c r="D32" s="64">
        <f>SUM(D4:D30)/1000</f>
        <v>0</v>
      </c>
      <c r="E32" s="64"/>
      <c r="F32" s="65"/>
      <c r="G32" s="64">
        <f>SUM(G4:G30)/1000</f>
        <v>0</v>
      </c>
      <c r="H32" s="64"/>
      <c r="I32" s="65"/>
      <c r="J32" s="64">
        <f>SUM(J4:J30)/1000</f>
        <v>0</v>
      </c>
      <c r="K32" s="64"/>
      <c r="L32" s="64"/>
      <c r="M32" s="64">
        <f>SUM(M4:M30)/1000</f>
        <v>0</v>
      </c>
    </row>
    <row r="33" spans="2:13" x14ac:dyDescent="0.2">
      <c r="B33" s="38" t="s">
        <v>10</v>
      </c>
      <c r="D33" s="64">
        <f>D32/Liste!E5</f>
        <v>0</v>
      </c>
      <c r="E33" s="64"/>
      <c r="F33" s="65"/>
      <c r="G33" s="64">
        <f>G32/Liste!E5</f>
        <v>0</v>
      </c>
      <c r="H33" s="64"/>
      <c r="I33" s="65"/>
      <c r="J33" s="64">
        <f>J32/Liste!E5</f>
        <v>0</v>
      </c>
      <c r="K33" s="64"/>
      <c r="L33" s="64"/>
      <c r="M33" s="64">
        <f>M32/Liste!E5</f>
        <v>0</v>
      </c>
    </row>
  </sheetData>
  <sheetProtection password="DDC9" sheet="1" objects="1" scenarios="1"/>
  <phoneticPr fontId="4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BtnCltM1X">
          <controlPr autoLine="0" r:id="rId5">
            <anchor moveWithCells="1">
              <from>
                <xdr:col>0</xdr:col>
                <xdr:colOff>563880</xdr:colOff>
                <xdr:row>37</xdr:row>
                <xdr:rowOff>7620</xdr:rowOff>
              </from>
              <to>
                <xdr:col>0</xdr:col>
                <xdr:colOff>1135380</xdr:colOff>
                <xdr:row>39</xdr:row>
                <xdr:rowOff>15240</xdr:rowOff>
              </to>
            </anchor>
          </controlPr>
        </control>
      </mc:Choice>
      <mc:Fallback>
        <control shapeId="1025" r:id="rId4" name="BtnCltM1X"/>
      </mc:Fallback>
    </mc:AlternateContent>
    <mc:AlternateContent xmlns:mc="http://schemas.openxmlformats.org/markup-compatibility/2006">
      <mc:Choice Requires="x14">
        <control shapeId="1026" r:id="rId6" name="BtnCltM2X">
          <controlPr disabled="1" autoLine="0" r:id="rId7">
            <anchor moveWithCells="1">
              <from>
                <xdr:col>3</xdr:col>
                <xdr:colOff>22860</xdr:colOff>
                <xdr:row>37</xdr:row>
                <xdr:rowOff>30480</xdr:rowOff>
              </from>
              <to>
                <xdr:col>4</xdr:col>
                <xdr:colOff>114300</xdr:colOff>
                <xdr:row>39</xdr:row>
                <xdr:rowOff>38100</xdr:rowOff>
              </to>
            </anchor>
          </controlPr>
        </control>
      </mc:Choice>
      <mc:Fallback>
        <control shapeId="1026" r:id="rId6" name="BtnCltM2X"/>
      </mc:Fallback>
    </mc:AlternateContent>
    <mc:AlternateContent xmlns:mc="http://schemas.openxmlformats.org/markup-compatibility/2006">
      <mc:Choice Requires="x14">
        <control shapeId="1028" r:id="rId8" name="BtnCltM3X">
          <controlPr disabled="1" autoLine="0" r:id="rId9">
            <anchor moveWithCells="1">
              <from>
                <xdr:col>8</xdr:col>
                <xdr:colOff>22860</xdr:colOff>
                <xdr:row>37</xdr:row>
                <xdr:rowOff>30480</xdr:rowOff>
              </from>
              <to>
                <xdr:col>8</xdr:col>
                <xdr:colOff>594360</xdr:colOff>
                <xdr:row>39</xdr:row>
                <xdr:rowOff>38100</xdr:rowOff>
              </to>
            </anchor>
          </controlPr>
        </control>
      </mc:Choice>
      <mc:Fallback>
        <control shapeId="1028" r:id="rId8" name="BtnCltM3X"/>
      </mc:Fallback>
    </mc:AlternateContent>
    <mc:AlternateContent xmlns:mc="http://schemas.openxmlformats.org/markup-compatibility/2006">
      <mc:Choice Requires="x14">
        <control shapeId="1029" r:id="rId10" name="CommandButton1">
          <controlPr disabled="1" autoLine="0" r:id="rId11">
            <anchor moveWithCells="1">
              <from>
                <xdr:col>13</xdr:col>
                <xdr:colOff>0</xdr:colOff>
                <xdr:row>34</xdr:row>
                <xdr:rowOff>38100</xdr:rowOff>
              </from>
              <to>
                <xdr:col>14</xdr:col>
                <xdr:colOff>327660</xdr:colOff>
                <xdr:row>36</xdr:row>
                <xdr:rowOff>45720</xdr:rowOff>
              </to>
            </anchor>
          </controlPr>
        </control>
      </mc:Choice>
      <mc:Fallback>
        <control shapeId="1029" r:id="rId10" name="CommandButton1"/>
      </mc:Fallback>
    </mc:AlternateContent>
    <mc:AlternateContent xmlns:mc="http://schemas.openxmlformats.org/markup-compatibility/2006">
      <mc:Choice Requires="x14">
        <control shapeId="1030" r:id="rId12" name="Control 6">
          <controlPr disabled="1" autoLine="0" r:id="rId13">
            <anchor moveWithCells="1">
              <from>
                <xdr:col>17</xdr:col>
                <xdr:colOff>0</xdr:colOff>
                <xdr:row>34</xdr:row>
                <xdr:rowOff>38100</xdr:rowOff>
              </from>
              <to>
                <xdr:col>19</xdr:col>
                <xdr:colOff>289560</xdr:colOff>
                <xdr:row>36</xdr:row>
                <xdr:rowOff>45720</xdr:rowOff>
              </to>
            </anchor>
          </controlPr>
        </control>
      </mc:Choice>
      <mc:Fallback>
        <control shapeId="1030" r:id="rId12" name="Control 6"/>
      </mc:Fallback>
    </mc:AlternateContent>
    <mc:AlternateContent xmlns:mc="http://schemas.openxmlformats.org/markup-compatibility/2006">
      <mc:Choice Requires="x14">
        <control shapeId="1031" r:id="rId14" name="CommandButton2">
          <controlPr disabled="1" autoLine="0" r:id="rId15">
            <anchor moveWithCells="1">
              <from>
                <xdr:col>17</xdr:col>
                <xdr:colOff>0</xdr:colOff>
                <xdr:row>37</xdr:row>
                <xdr:rowOff>30480</xdr:rowOff>
              </from>
              <to>
                <xdr:col>19</xdr:col>
                <xdr:colOff>289560</xdr:colOff>
                <xdr:row>39</xdr:row>
                <xdr:rowOff>38100</xdr:rowOff>
              </to>
            </anchor>
          </controlPr>
        </control>
      </mc:Choice>
      <mc:Fallback>
        <control shapeId="1031" r:id="rId14" name="CommandButton2"/>
      </mc:Fallback>
    </mc:AlternateContent>
    <mc:AlternateContent xmlns:mc="http://schemas.openxmlformats.org/markup-compatibility/2006">
      <mc:Choice Requires="x14">
        <control shapeId="1032" r:id="rId16" name="Control 8">
          <controlPr autoLine="0" r:id="rId17">
            <anchor moveWithCells="1">
              <from>
                <xdr:col>0</xdr:col>
                <xdr:colOff>563880</xdr:colOff>
                <xdr:row>34</xdr:row>
                <xdr:rowOff>15240</xdr:rowOff>
              </from>
              <to>
                <xdr:col>0</xdr:col>
                <xdr:colOff>2042160</xdr:colOff>
                <xdr:row>36</xdr:row>
                <xdr:rowOff>15240</xdr:rowOff>
              </to>
            </anchor>
          </controlPr>
        </control>
      </mc:Choice>
      <mc:Fallback>
        <control shapeId="1032" r:id="rId16" name="Control 8"/>
      </mc:Fallback>
    </mc:AlternateContent>
    <mc:AlternateContent xmlns:mc="http://schemas.openxmlformats.org/markup-compatibility/2006">
      <mc:Choice Requires="x14">
        <control shapeId="1033" r:id="rId18" name="Control 9">
          <controlPr disabled="1" autoLine="0" r:id="rId19">
            <anchor moveWithCells="1">
              <from>
                <xdr:col>3</xdr:col>
                <xdr:colOff>22860</xdr:colOff>
                <xdr:row>34</xdr:row>
                <xdr:rowOff>38100</xdr:rowOff>
              </from>
              <to>
                <xdr:col>5</xdr:col>
                <xdr:colOff>586740</xdr:colOff>
                <xdr:row>36</xdr:row>
                <xdr:rowOff>45720</xdr:rowOff>
              </to>
            </anchor>
          </controlPr>
        </control>
      </mc:Choice>
      <mc:Fallback>
        <control shapeId="1033" r:id="rId18" name="Control 9"/>
      </mc:Fallback>
    </mc:AlternateContent>
    <mc:AlternateContent xmlns:mc="http://schemas.openxmlformats.org/markup-compatibility/2006">
      <mc:Choice Requires="x14">
        <control shapeId="1034" r:id="rId20" name="CommandButton3">
          <controlPr disabled="1" autoLine="0" r:id="rId21">
            <anchor moveWithCells="1">
              <from>
                <xdr:col>8</xdr:col>
                <xdr:colOff>22860</xdr:colOff>
                <xdr:row>34</xdr:row>
                <xdr:rowOff>38100</xdr:rowOff>
              </from>
              <to>
                <xdr:col>10</xdr:col>
                <xdr:colOff>350520</xdr:colOff>
                <xdr:row>36</xdr:row>
                <xdr:rowOff>45720</xdr:rowOff>
              </to>
            </anchor>
          </controlPr>
        </control>
      </mc:Choice>
      <mc:Fallback>
        <control shapeId="1034" r:id="rId20" name="CommandButton3"/>
      </mc:Fallback>
    </mc:AlternateContent>
    <mc:AlternateContent xmlns:mc="http://schemas.openxmlformats.org/markup-compatibility/2006">
      <mc:Choice Requires="x14">
        <control shapeId="1035" r:id="rId22" name="BtnCltM1Y">
          <controlPr autoLine="0" r:id="rId23">
            <anchor moveWithCells="1">
              <from>
                <xdr:col>0</xdr:col>
                <xdr:colOff>563880</xdr:colOff>
                <xdr:row>39</xdr:row>
                <xdr:rowOff>137160</xdr:rowOff>
              </from>
              <to>
                <xdr:col>0</xdr:col>
                <xdr:colOff>1143000</xdr:colOff>
                <xdr:row>42</xdr:row>
                <xdr:rowOff>0</xdr:rowOff>
              </to>
            </anchor>
          </controlPr>
        </control>
      </mc:Choice>
      <mc:Fallback>
        <control shapeId="1035" r:id="rId22" name="BtnCltM1Y"/>
      </mc:Fallback>
    </mc:AlternateContent>
    <mc:AlternateContent xmlns:mc="http://schemas.openxmlformats.org/markup-compatibility/2006">
      <mc:Choice Requires="x14">
        <control shapeId="1036" r:id="rId24" name="BtnCltM2Y">
          <controlPr disabled="1" autoLine="0" r:id="rId25">
            <anchor moveWithCells="1">
              <from>
                <xdr:col>3</xdr:col>
                <xdr:colOff>22860</xdr:colOff>
                <xdr:row>40</xdr:row>
                <xdr:rowOff>7620</xdr:rowOff>
              </from>
              <to>
                <xdr:col>4</xdr:col>
                <xdr:colOff>114300</xdr:colOff>
                <xdr:row>42</xdr:row>
                <xdr:rowOff>15240</xdr:rowOff>
              </to>
            </anchor>
          </controlPr>
        </control>
      </mc:Choice>
      <mc:Fallback>
        <control shapeId="1036" r:id="rId24" name="BtnCltM2Y"/>
      </mc:Fallback>
    </mc:AlternateContent>
    <mc:AlternateContent xmlns:mc="http://schemas.openxmlformats.org/markup-compatibility/2006">
      <mc:Choice Requires="x14">
        <control shapeId="1037" r:id="rId26" name="BtnCltM3Y">
          <controlPr disabled="1" autoLine="0" r:id="rId27">
            <anchor moveWithCells="1">
              <from>
                <xdr:col>8</xdr:col>
                <xdr:colOff>22860</xdr:colOff>
                <xdr:row>40</xdr:row>
                <xdr:rowOff>7620</xdr:rowOff>
              </from>
              <to>
                <xdr:col>8</xdr:col>
                <xdr:colOff>594360</xdr:colOff>
                <xdr:row>42</xdr:row>
                <xdr:rowOff>15240</xdr:rowOff>
              </to>
            </anchor>
          </controlPr>
        </control>
      </mc:Choice>
      <mc:Fallback>
        <control shapeId="1037" r:id="rId26" name="BtnCltM3Y"/>
      </mc:Fallback>
    </mc:AlternateContent>
    <mc:AlternateContent xmlns:mc="http://schemas.openxmlformats.org/markup-compatibility/2006">
      <mc:Choice Requires="x14">
        <control shapeId="1038" r:id="rId28" name="BtnVerrou">
          <controlPr disabled="1" autoLine="0" r:id="rId29">
            <anchor moveWithCells="1">
              <from>
                <xdr:col>17</xdr:col>
                <xdr:colOff>0</xdr:colOff>
                <xdr:row>40</xdr:row>
                <xdr:rowOff>7620</xdr:rowOff>
              </from>
              <to>
                <xdr:col>19</xdr:col>
                <xdr:colOff>289560</xdr:colOff>
                <xdr:row>42</xdr:row>
                <xdr:rowOff>22860</xdr:rowOff>
              </to>
            </anchor>
          </controlPr>
        </control>
      </mc:Choice>
      <mc:Fallback>
        <control shapeId="1038" r:id="rId28" name="BtnVerrou"/>
      </mc:Fallback>
    </mc:AlternateContent>
    <mc:AlternateContent xmlns:mc="http://schemas.openxmlformats.org/markup-compatibility/2006">
      <mc:Choice Requires="x14">
        <control shapeId="1039" r:id="rId30" name="BtnCltM1Z">
          <controlPr autoLine="0" r:id="rId31">
            <anchor moveWithCells="1">
              <from>
                <xdr:col>0</xdr:col>
                <xdr:colOff>563880</xdr:colOff>
                <xdr:row>42</xdr:row>
                <xdr:rowOff>129540</xdr:rowOff>
              </from>
              <to>
                <xdr:col>0</xdr:col>
                <xdr:colOff>1135380</xdr:colOff>
                <xdr:row>45</xdr:row>
                <xdr:rowOff>0</xdr:rowOff>
              </to>
            </anchor>
          </controlPr>
        </control>
      </mc:Choice>
      <mc:Fallback>
        <control shapeId="1039" r:id="rId30" name="BtnCltM1Z"/>
      </mc:Fallback>
    </mc:AlternateContent>
    <mc:AlternateContent xmlns:mc="http://schemas.openxmlformats.org/markup-compatibility/2006">
      <mc:Choice Requires="x14">
        <control shapeId="1040" r:id="rId32" name="BtnCltM2Z">
          <controlPr disabled="1" autoLine="0" r:id="rId33">
            <anchor moveWithCells="1">
              <from>
                <xdr:col>3</xdr:col>
                <xdr:colOff>22860</xdr:colOff>
                <xdr:row>43</xdr:row>
                <xdr:rowOff>0</xdr:rowOff>
              </from>
              <to>
                <xdr:col>4</xdr:col>
                <xdr:colOff>114300</xdr:colOff>
                <xdr:row>45</xdr:row>
                <xdr:rowOff>7620</xdr:rowOff>
              </to>
            </anchor>
          </controlPr>
        </control>
      </mc:Choice>
      <mc:Fallback>
        <control shapeId="1040" r:id="rId32" name="BtnCltM2Z"/>
      </mc:Fallback>
    </mc:AlternateContent>
    <mc:AlternateContent xmlns:mc="http://schemas.openxmlformats.org/markup-compatibility/2006">
      <mc:Choice Requires="x14">
        <control shapeId="1041" r:id="rId34" name="BtnCltM3Z">
          <controlPr disabled="1" autoLine="0" r:id="rId35">
            <anchor moveWithCells="1">
              <from>
                <xdr:col>8</xdr:col>
                <xdr:colOff>22860</xdr:colOff>
                <xdr:row>43</xdr:row>
                <xdr:rowOff>0</xdr:rowOff>
              </from>
              <to>
                <xdr:col>8</xdr:col>
                <xdr:colOff>594360</xdr:colOff>
                <xdr:row>45</xdr:row>
                <xdr:rowOff>7620</xdr:rowOff>
              </to>
            </anchor>
          </controlPr>
        </control>
      </mc:Choice>
      <mc:Fallback>
        <control shapeId="1041" r:id="rId34" name="BtnCltM3Z"/>
      </mc:Fallback>
    </mc:AlternateContent>
    <mc:AlternateContent xmlns:mc="http://schemas.openxmlformats.org/markup-compatibility/2006">
      <mc:Choice Requires="x14">
        <control shapeId="1042" r:id="rId36" name="BtnIMPR">
          <controlPr disabled="1" autoLine="0" r:id="rId37">
            <anchor moveWithCells="1">
              <from>
                <xdr:col>13</xdr:col>
                <xdr:colOff>0</xdr:colOff>
                <xdr:row>40</xdr:row>
                <xdr:rowOff>7620</xdr:rowOff>
              </from>
              <to>
                <xdr:col>14</xdr:col>
                <xdr:colOff>350520</xdr:colOff>
                <xdr:row>42</xdr:row>
                <xdr:rowOff>22860</xdr:rowOff>
              </to>
            </anchor>
          </controlPr>
        </control>
      </mc:Choice>
      <mc:Fallback>
        <control shapeId="1042" r:id="rId36" name="BtnIMPR"/>
      </mc:Fallback>
    </mc:AlternateContent>
    <mc:AlternateContent xmlns:mc="http://schemas.openxmlformats.org/markup-compatibility/2006">
      <mc:Choice Requires="x14">
        <control shapeId="1044" r:id="rId38" name="BtnAnnuleM1X">
          <controlPr autoLine="0" r:id="rId39">
            <anchor moveWithCells="1">
              <from>
                <xdr:col>0</xdr:col>
                <xdr:colOff>1234440</xdr:colOff>
                <xdr:row>37</xdr:row>
                <xdr:rowOff>15240</xdr:rowOff>
              </from>
              <to>
                <xdr:col>0</xdr:col>
                <xdr:colOff>2065020</xdr:colOff>
                <xdr:row>39</xdr:row>
                <xdr:rowOff>15240</xdr:rowOff>
              </to>
            </anchor>
          </controlPr>
        </control>
      </mc:Choice>
      <mc:Fallback>
        <control shapeId="1044" r:id="rId38" name="BtnAnnuleM1X"/>
      </mc:Fallback>
    </mc:AlternateContent>
    <mc:AlternateContent xmlns:mc="http://schemas.openxmlformats.org/markup-compatibility/2006">
      <mc:Choice Requires="x14">
        <control shapeId="1046" r:id="rId40" name="BtnAnnuleM1Y">
          <controlPr autoLine="0" r:id="rId41">
            <anchor moveWithCells="1">
              <from>
                <xdr:col>0</xdr:col>
                <xdr:colOff>1234440</xdr:colOff>
                <xdr:row>40</xdr:row>
                <xdr:rowOff>7620</xdr:rowOff>
              </from>
              <to>
                <xdr:col>0</xdr:col>
                <xdr:colOff>2042160</xdr:colOff>
                <xdr:row>42</xdr:row>
                <xdr:rowOff>7620</xdr:rowOff>
              </to>
            </anchor>
          </controlPr>
        </control>
      </mc:Choice>
      <mc:Fallback>
        <control shapeId="1046" r:id="rId40" name="BtnAnnuleM1Y"/>
      </mc:Fallback>
    </mc:AlternateContent>
    <mc:AlternateContent xmlns:mc="http://schemas.openxmlformats.org/markup-compatibility/2006">
      <mc:Choice Requires="x14">
        <control shapeId="1048" r:id="rId42" name="BtnAnnuleM1Z">
          <controlPr autoLine="0" r:id="rId43">
            <anchor moveWithCells="1">
              <from>
                <xdr:col>0</xdr:col>
                <xdr:colOff>1234440</xdr:colOff>
                <xdr:row>43</xdr:row>
                <xdr:rowOff>7620</xdr:rowOff>
              </from>
              <to>
                <xdr:col>0</xdr:col>
                <xdr:colOff>2065020</xdr:colOff>
                <xdr:row>45</xdr:row>
                <xdr:rowOff>7620</xdr:rowOff>
              </to>
            </anchor>
          </controlPr>
        </control>
      </mc:Choice>
      <mc:Fallback>
        <control shapeId="1048" r:id="rId42" name="BtnAnnuleM1Z"/>
      </mc:Fallback>
    </mc:AlternateContent>
    <mc:AlternateContent xmlns:mc="http://schemas.openxmlformats.org/markup-compatibility/2006">
      <mc:Choice Requires="x14">
        <control shapeId="1052" r:id="rId44" name="BtnAnnuleM2X">
          <controlPr disabled="1" autoLine="0" r:id="rId45">
            <anchor moveWithCells="1">
              <from>
                <xdr:col>4</xdr:col>
                <xdr:colOff>198120</xdr:colOff>
                <xdr:row>37</xdr:row>
                <xdr:rowOff>38100</xdr:rowOff>
              </from>
              <to>
                <xdr:col>5</xdr:col>
                <xdr:colOff>594360</xdr:colOff>
                <xdr:row>39</xdr:row>
                <xdr:rowOff>38100</xdr:rowOff>
              </to>
            </anchor>
          </controlPr>
        </control>
      </mc:Choice>
      <mc:Fallback>
        <control shapeId="1052" r:id="rId44" name="BtnAnnuleM2X"/>
      </mc:Fallback>
    </mc:AlternateContent>
    <mc:AlternateContent xmlns:mc="http://schemas.openxmlformats.org/markup-compatibility/2006">
      <mc:Choice Requires="x14">
        <control shapeId="1053" r:id="rId46" name="BtnAnnuleM2Y">
          <controlPr disabled="1" autoLine="0" r:id="rId47">
            <anchor moveWithCells="1">
              <from>
                <xdr:col>4</xdr:col>
                <xdr:colOff>198120</xdr:colOff>
                <xdr:row>40</xdr:row>
                <xdr:rowOff>30480</xdr:rowOff>
              </from>
              <to>
                <xdr:col>5</xdr:col>
                <xdr:colOff>601980</xdr:colOff>
                <xdr:row>42</xdr:row>
                <xdr:rowOff>30480</xdr:rowOff>
              </to>
            </anchor>
          </controlPr>
        </control>
      </mc:Choice>
      <mc:Fallback>
        <control shapeId="1053" r:id="rId46" name="BtnAnnuleM2Y"/>
      </mc:Fallback>
    </mc:AlternateContent>
    <mc:AlternateContent xmlns:mc="http://schemas.openxmlformats.org/markup-compatibility/2006">
      <mc:Choice Requires="x14">
        <control shapeId="1054" r:id="rId48" name="BtnAnnuleM2Z">
          <controlPr disabled="1" autoLine="0" r:id="rId49">
            <anchor moveWithCells="1">
              <from>
                <xdr:col>4</xdr:col>
                <xdr:colOff>198120</xdr:colOff>
                <xdr:row>43</xdr:row>
                <xdr:rowOff>30480</xdr:rowOff>
              </from>
              <to>
                <xdr:col>5</xdr:col>
                <xdr:colOff>601980</xdr:colOff>
                <xdr:row>45</xdr:row>
                <xdr:rowOff>30480</xdr:rowOff>
              </to>
            </anchor>
          </controlPr>
        </control>
      </mc:Choice>
      <mc:Fallback>
        <control shapeId="1054" r:id="rId48" name="BtnAnnuleM2Z"/>
      </mc:Fallback>
    </mc:AlternateContent>
    <mc:AlternateContent xmlns:mc="http://schemas.openxmlformats.org/markup-compatibility/2006">
      <mc:Choice Requires="x14">
        <control shapeId="1058" r:id="rId50" name="BtnAnnuleM3X">
          <controlPr disabled="1" autoLine="0" r:id="rId51">
            <anchor moveWithCells="1">
              <from>
                <xdr:col>9</xdr:col>
                <xdr:colOff>22860</xdr:colOff>
                <xdr:row>37</xdr:row>
                <xdr:rowOff>38100</xdr:rowOff>
              </from>
              <to>
                <xdr:col>10</xdr:col>
                <xdr:colOff>358140</xdr:colOff>
                <xdr:row>39</xdr:row>
                <xdr:rowOff>38100</xdr:rowOff>
              </to>
            </anchor>
          </controlPr>
        </control>
      </mc:Choice>
      <mc:Fallback>
        <control shapeId="1058" r:id="rId50" name="BtnAnnuleM3X"/>
      </mc:Fallback>
    </mc:AlternateContent>
    <mc:AlternateContent xmlns:mc="http://schemas.openxmlformats.org/markup-compatibility/2006">
      <mc:Choice Requires="x14">
        <control shapeId="1059" r:id="rId52" name="BtnAnnuleM3Y">
          <controlPr disabled="1" autoLine="0" r:id="rId53">
            <anchor moveWithCells="1">
              <from>
                <xdr:col>9</xdr:col>
                <xdr:colOff>22860</xdr:colOff>
                <xdr:row>40</xdr:row>
                <xdr:rowOff>30480</xdr:rowOff>
              </from>
              <to>
                <xdr:col>10</xdr:col>
                <xdr:colOff>350520</xdr:colOff>
                <xdr:row>42</xdr:row>
                <xdr:rowOff>30480</xdr:rowOff>
              </to>
            </anchor>
          </controlPr>
        </control>
      </mc:Choice>
      <mc:Fallback>
        <control shapeId="1059" r:id="rId52" name="BtnAnnuleM3Y"/>
      </mc:Fallback>
    </mc:AlternateContent>
    <mc:AlternateContent xmlns:mc="http://schemas.openxmlformats.org/markup-compatibility/2006">
      <mc:Choice Requires="x14">
        <control shapeId="1060" r:id="rId54" name="BtnAnnuleM3Z">
          <controlPr disabled="1" autoLine="0" r:id="rId55">
            <anchor moveWithCells="1">
              <from>
                <xdr:col>9</xdr:col>
                <xdr:colOff>22860</xdr:colOff>
                <xdr:row>43</xdr:row>
                <xdr:rowOff>30480</xdr:rowOff>
              </from>
              <to>
                <xdr:col>10</xdr:col>
                <xdr:colOff>350520</xdr:colOff>
                <xdr:row>45</xdr:row>
                <xdr:rowOff>30480</xdr:rowOff>
              </to>
            </anchor>
          </controlPr>
        </control>
      </mc:Choice>
      <mc:Fallback>
        <control shapeId="1060" r:id="rId54" name="BtnAnnuleM3Z"/>
      </mc:Fallback>
    </mc:AlternateContent>
    <mc:AlternateContent xmlns:mc="http://schemas.openxmlformats.org/markup-compatibility/2006">
      <mc:Choice Requires="x14">
        <control shapeId="1061" r:id="rId56" name="BtnAnnuleAllM1">
          <controlPr autoLine="0" r:id="rId57">
            <anchor moveWithCells="1">
              <from>
                <xdr:col>0</xdr:col>
                <xdr:colOff>541020</xdr:colOff>
                <xdr:row>45</xdr:row>
                <xdr:rowOff>114300</xdr:rowOff>
              </from>
              <to>
                <xdr:col>0</xdr:col>
                <xdr:colOff>1120140</xdr:colOff>
                <xdr:row>47</xdr:row>
                <xdr:rowOff>121920</xdr:rowOff>
              </to>
            </anchor>
          </controlPr>
        </control>
      </mc:Choice>
      <mc:Fallback>
        <control shapeId="1061" r:id="rId56" name="BtnAnnuleAllM1"/>
      </mc:Fallback>
    </mc:AlternateContent>
    <mc:AlternateContent xmlns:mc="http://schemas.openxmlformats.org/markup-compatibility/2006">
      <mc:Choice Requires="x14">
        <control shapeId="1062" r:id="rId58" name="BtnAnnuleAllM2">
          <controlPr disabled="1" autoLine="0" r:id="rId59">
            <anchor moveWithCells="1">
              <from>
                <xdr:col>2</xdr:col>
                <xdr:colOff>617220</xdr:colOff>
                <xdr:row>45</xdr:row>
                <xdr:rowOff>137160</xdr:rowOff>
              </from>
              <to>
                <xdr:col>4</xdr:col>
                <xdr:colOff>83820</xdr:colOff>
                <xdr:row>48</xdr:row>
                <xdr:rowOff>0</xdr:rowOff>
              </to>
            </anchor>
          </controlPr>
        </control>
      </mc:Choice>
      <mc:Fallback>
        <control shapeId="1062" r:id="rId58" name="BtnAnnuleAllM2"/>
      </mc:Fallback>
    </mc:AlternateContent>
    <mc:AlternateContent xmlns:mc="http://schemas.openxmlformats.org/markup-compatibility/2006">
      <mc:Choice Requires="x14">
        <control shapeId="1064" r:id="rId60" name="BtnAnnuleAllM3">
          <controlPr disabled="1" autoLine="0" r:id="rId61">
            <anchor moveWithCells="1">
              <from>
                <xdr:col>8</xdr:col>
                <xdr:colOff>22860</xdr:colOff>
                <xdr:row>45</xdr:row>
                <xdr:rowOff>137160</xdr:rowOff>
              </from>
              <to>
                <xdr:col>8</xdr:col>
                <xdr:colOff>594360</xdr:colOff>
                <xdr:row>48</xdr:row>
                <xdr:rowOff>0</xdr:rowOff>
              </to>
            </anchor>
          </controlPr>
        </control>
      </mc:Choice>
      <mc:Fallback>
        <control shapeId="1064" r:id="rId60" name="BtnAnnuleAllM3"/>
      </mc:Fallback>
    </mc:AlternateContent>
    <mc:AlternateContent xmlns:mc="http://schemas.openxmlformats.org/markup-compatibility/2006">
      <mc:Choice Requires="x14">
        <control shapeId="1065" r:id="rId62" name="BtnValideM1">
          <controlPr autoLine="0" r:id="rId63">
            <anchor moveWithCells="1">
              <from>
                <xdr:col>0</xdr:col>
                <xdr:colOff>1242060</xdr:colOff>
                <xdr:row>45</xdr:row>
                <xdr:rowOff>106680</xdr:rowOff>
              </from>
              <to>
                <xdr:col>0</xdr:col>
                <xdr:colOff>2072640</xdr:colOff>
                <xdr:row>47</xdr:row>
                <xdr:rowOff>91440</xdr:rowOff>
              </to>
            </anchor>
          </controlPr>
        </control>
      </mc:Choice>
      <mc:Fallback>
        <control shapeId="1065" r:id="rId62" name="BtnValideM1"/>
      </mc:Fallback>
    </mc:AlternateContent>
    <mc:AlternateContent xmlns:mc="http://schemas.openxmlformats.org/markup-compatibility/2006">
      <mc:Choice Requires="x14">
        <control shapeId="1066" r:id="rId64" name="BtnValideM2">
          <controlPr disabled="1" autoLine="0" r:id="rId65">
            <anchor moveWithCells="1">
              <from>
                <xdr:col>4</xdr:col>
                <xdr:colOff>205740</xdr:colOff>
                <xdr:row>45</xdr:row>
                <xdr:rowOff>129540</xdr:rowOff>
              </from>
              <to>
                <xdr:col>5</xdr:col>
                <xdr:colOff>609600</xdr:colOff>
                <xdr:row>47</xdr:row>
                <xdr:rowOff>129540</xdr:rowOff>
              </to>
            </anchor>
          </controlPr>
        </control>
      </mc:Choice>
      <mc:Fallback>
        <control shapeId="1066" r:id="rId64" name="BtnValideM2"/>
      </mc:Fallback>
    </mc:AlternateContent>
    <mc:AlternateContent xmlns:mc="http://schemas.openxmlformats.org/markup-compatibility/2006">
      <mc:Choice Requires="x14">
        <control shapeId="1067" r:id="rId66" name="BtnValideM3">
          <controlPr disabled="1" autoLine="0" r:id="rId67">
            <anchor moveWithCells="1">
              <from>
                <xdr:col>9</xdr:col>
                <xdr:colOff>7620</xdr:colOff>
                <xdr:row>45</xdr:row>
                <xdr:rowOff>129540</xdr:rowOff>
              </from>
              <to>
                <xdr:col>10</xdr:col>
                <xdr:colOff>365760</xdr:colOff>
                <xdr:row>48</xdr:row>
                <xdr:rowOff>0</xdr:rowOff>
              </to>
            </anchor>
          </controlPr>
        </control>
      </mc:Choice>
      <mc:Fallback>
        <control shapeId="1067" r:id="rId66" name="BtnValideM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P40"/>
  <sheetViews>
    <sheetView tabSelected="1" topLeftCell="A11" zoomScale="110" zoomScaleNormal="110" workbookViewId="0">
      <selection activeCell="P27" sqref="P27"/>
    </sheetView>
  </sheetViews>
  <sheetFormatPr baseColWidth="10" defaultRowHeight="13.2" x14ac:dyDescent="0.25"/>
  <cols>
    <col min="1" max="1" width="4.5546875" bestFit="1" customWidth="1"/>
    <col min="2" max="2" width="27.5546875" customWidth="1"/>
    <col min="3" max="3" width="5.88671875" customWidth="1"/>
    <col min="4" max="4" width="4" customWidth="1"/>
    <col min="5" max="5" width="4" bestFit="1" customWidth="1"/>
    <col min="6" max="6" width="3.6640625" customWidth="1"/>
    <col min="7" max="7" width="7" bestFit="1" customWidth="1"/>
    <col min="8" max="8" width="6.33203125" customWidth="1"/>
    <col min="9" max="9" width="7" customWidth="1"/>
    <col min="10" max="10" width="6.33203125" customWidth="1"/>
    <col min="11" max="11" width="7" customWidth="1"/>
    <col min="12" max="12" width="6.33203125" customWidth="1"/>
    <col min="13" max="13" width="3.5546875" customWidth="1"/>
    <col min="14" max="14" width="7.88671875" customWidth="1"/>
    <col min="15" max="15" width="10.5546875" bestFit="1" customWidth="1"/>
    <col min="16" max="16" width="8.109375" bestFit="1" customWidth="1"/>
  </cols>
  <sheetData>
    <row r="1" spans="1:16" s="99" customFormat="1" ht="198.75" customHeight="1" x14ac:dyDescent="0.4">
      <c r="A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6" customHeight="1" x14ac:dyDescent="0.25"/>
    <row r="3" spans="1:16" ht="21" x14ac:dyDescent="0.4">
      <c r="A3" s="30"/>
      <c r="B3" s="194" t="s">
        <v>31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7.5" customHeight="1" x14ac:dyDescent="0.25"/>
    <row r="5" spans="1:16" ht="15.6" x14ac:dyDescent="0.3">
      <c r="A5" s="30"/>
      <c r="B5" s="196" t="s">
        <v>105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ht="3.75" customHeight="1" x14ac:dyDescent="0.25"/>
    <row r="7" spans="1:16" ht="15.6" x14ac:dyDescent="0.25">
      <c r="A7" s="41"/>
      <c r="B7" s="197" t="s">
        <v>78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ht="13.8" thickBot="1" x14ac:dyDescent="0.3">
      <c r="B8" s="78" t="s">
        <v>33</v>
      </c>
    </row>
    <row r="9" spans="1:16" ht="13.8" thickBot="1" x14ac:dyDescent="0.3">
      <c r="A9" s="51"/>
      <c r="B9" s="3"/>
      <c r="C9" s="24"/>
      <c r="D9" s="24"/>
      <c r="E9" s="24"/>
      <c r="F9" s="3"/>
      <c r="G9" s="4" t="s">
        <v>12</v>
      </c>
      <c r="H9" s="6"/>
      <c r="I9" s="5" t="s">
        <v>13</v>
      </c>
      <c r="J9" s="6"/>
      <c r="K9" s="5" t="s">
        <v>14</v>
      </c>
      <c r="L9" s="6"/>
      <c r="M9" s="3"/>
      <c r="N9" s="7" t="s">
        <v>1</v>
      </c>
      <c r="O9" s="8" t="s">
        <v>5</v>
      </c>
      <c r="P9" s="9" t="s">
        <v>4</v>
      </c>
    </row>
    <row r="10" spans="1:16" ht="13.8" thickBot="1" x14ac:dyDescent="0.3">
      <c r="A10" s="52" t="s">
        <v>2</v>
      </c>
      <c r="B10" s="50" t="s">
        <v>0</v>
      </c>
      <c r="C10" s="25" t="s">
        <v>19</v>
      </c>
      <c r="D10" s="31" t="s">
        <v>15</v>
      </c>
      <c r="E10" s="32" t="s">
        <v>16</v>
      </c>
      <c r="F10" s="33" t="s">
        <v>17</v>
      </c>
      <c r="G10" s="13" t="s">
        <v>1</v>
      </c>
      <c r="H10" s="12" t="s">
        <v>2</v>
      </c>
      <c r="I10" s="11" t="s">
        <v>1</v>
      </c>
      <c r="J10" s="12" t="s">
        <v>2</v>
      </c>
      <c r="K10" s="11" t="s">
        <v>1</v>
      </c>
      <c r="L10" s="12" t="s">
        <v>2</v>
      </c>
      <c r="M10" s="3"/>
      <c r="N10" s="14" t="s">
        <v>4</v>
      </c>
      <c r="O10" s="15" t="s">
        <v>6</v>
      </c>
      <c r="P10" s="16" t="s">
        <v>7</v>
      </c>
    </row>
    <row r="11" spans="1:16" x14ac:dyDescent="0.25">
      <c r="A11" s="28">
        <v>1</v>
      </c>
      <c r="B11" s="116" t="s">
        <v>76</v>
      </c>
      <c r="C11" s="117">
        <v>78</v>
      </c>
      <c r="D11" s="118" t="s">
        <v>79</v>
      </c>
      <c r="E11" s="119" t="s">
        <v>80</v>
      </c>
      <c r="F11" s="120"/>
      <c r="G11" s="121">
        <v>1142</v>
      </c>
      <c r="H11" s="122">
        <v>1</v>
      </c>
      <c r="I11" s="123">
        <v>4061</v>
      </c>
      <c r="J11" s="122">
        <v>1</v>
      </c>
      <c r="K11" s="121"/>
      <c r="L11" s="122"/>
      <c r="M11" s="124"/>
      <c r="N11" s="125">
        <f>+G11+I11</f>
        <v>5203</v>
      </c>
      <c r="O11" s="126">
        <f t="shared" ref="O11:O16" si="0">I11</f>
        <v>4061</v>
      </c>
      <c r="P11" s="173">
        <f>H11+J11</f>
        <v>2</v>
      </c>
    </row>
    <row r="12" spans="1:16" x14ac:dyDescent="0.25">
      <c r="A12" s="17">
        <v>2</v>
      </c>
      <c r="B12" s="127" t="s">
        <v>81</v>
      </c>
      <c r="C12" s="128">
        <v>78</v>
      </c>
      <c r="D12" s="129" t="s">
        <v>82</v>
      </c>
      <c r="E12" s="130" t="s">
        <v>83</v>
      </c>
      <c r="F12" s="131"/>
      <c r="G12" s="123">
        <v>919</v>
      </c>
      <c r="H12" s="132">
        <v>1</v>
      </c>
      <c r="I12" s="123">
        <v>950</v>
      </c>
      <c r="J12" s="132">
        <v>2</v>
      </c>
      <c r="K12" s="123"/>
      <c r="L12" s="132"/>
      <c r="M12" s="124"/>
      <c r="N12" s="133">
        <f t="shared" ref="N12:N24" si="1">+G12+I12</f>
        <v>1869</v>
      </c>
      <c r="O12" s="134">
        <f t="shared" si="0"/>
        <v>950</v>
      </c>
      <c r="P12" s="174">
        <f t="shared" ref="P12:P24" si="2">H12+J12</f>
        <v>3</v>
      </c>
    </row>
    <row r="13" spans="1:16" x14ac:dyDescent="0.25">
      <c r="A13" s="28">
        <v>3</v>
      </c>
      <c r="B13" s="127" t="s">
        <v>77</v>
      </c>
      <c r="C13" s="128">
        <v>91</v>
      </c>
      <c r="D13" s="129" t="s">
        <v>84</v>
      </c>
      <c r="E13" s="130" t="s">
        <v>85</v>
      </c>
      <c r="F13" s="131"/>
      <c r="G13" s="123">
        <v>1083</v>
      </c>
      <c r="H13" s="132">
        <v>2</v>
      </c>
      <c r="I13" s="123">
        <v>2015</v>
      </c>
      <c r="J13" s="132">
        <v>2</v>
      </c>
      <c r="K13" s="123"/>
      <c r="L13" s="132"/>
      <c r="M13" s="124"/>
      <c r="N13" s="133">
        <f t="shared" si="1"/>
        <v>3098</v>
      </c>
      <c r="O13" s="134">
        <f t="shared" si="0"/>
        <v>2015</v>
      </c>
      <c r="P13" s="174">
        <f t="shared" si="2"/>
        <v>4</v>
      </c>
    </row>
    <row r="14" spans="1:16" x14ac:dyDescent="0.25">
      <c r="A14" s="17">
        <v>4</v>
      </c>
      <c r="B14" s="127" t="s">
        <v>86</v>
      </c>
      <c r="C14" s="128">
        <v>78</v>
      </c>
      <c r="D14" s="129" t="s">
        <v>87</v>
      </c>
      <c r="E14" s="130" t="s">
        <v>88</v>
      </c>
      <c r="F14" s="131"/>
      <c r="G14" s="123">
        <v>328</v>
      </c>
      <c r="H14" s="132">
        <v>4</v>
      </c>
      <c r="I14" s="123">
        <v>1781</v>
      </c>
      <c r="J14" s="132">
        <v>1</v>
      </c>
      <c r="K14" s="123"/>
      <c r="L14" s="132"/>
      <c r="M14" s="124"/>
      <c r="N14" s="133">
        <f t="shared" si="1"/>
        <v>2109</v>
      </c>
      <c r="O14" s="134">
        <f t="shared" si="0"/>
        <v>1781</v>
      </c>
      <c r="P14" s="174">
        <f t="shared" si="2"/>
        <v>5</v>
      </c>
    </row>
    <row r="15" spans="1:16" x14ac:dyDescent="0.25">
      <c r="A15" s="28">
        <v>5</v>
      </c>
      <c r="B15" s="127" t="s">
        <v>89</v>
      </c>
      <c r="C15" s="128">
        <v>78</v>
      </c>
      <c r="D15" s="129" t="s">
        <v>90</v>
      </c>
      <c r="E15" s="130" t="s">
        <v>87</v>
      </c>
      <c r="F15" s="131"/>
      <c r="G15" s="123">
        <v>364</v>
      </c>
      <c r="H15" s="132">
        <v>3</v>
      </c>
      <c r="I15" s="123">
        <v>447</v>
      </c>
      <c r="J15" s="132">
        <v>4</v>
      </c>
      <c r="K15" s="123"/>
      <c r="L15" s="132"/>
      <c r="M15" s="124"/>
      <c r="N15" s="133">
        <f t="shared" si="1"/>
        <v>811</v>
      </c>
      <c r="O15" s="134">
        <f t="shared" si="0"/>
        <v>447</v>
      </c>
      <c r="P15" s="174">
        <f t="shared" si="2"/>
        <v>7</v>
      </c>
    </row>
    <row r="16" spans="1:16" x14ac:dyDescent="0.25">
      <c r="A16" s="17">
        <v>6</v>
      </c>
      <c r="B16" s="127" t="s">
        <v>91</v>
      </c>
      <c r="C16" s="128">
        <v>94</v>
      </c>
      <c r="D16" s="129" t="s">
        <v>92</v>
      </c>
      <c r="E16" s="130" t="s">
        <v>79</v>
      </c>
      <c r="F16" s="131"/>
      <c r="G16" s="123">
        <v>310</v>
      </c>
      <c r="H16" s="132">
        <v>5</v>
      </c>
      <c r="I16" s="123">
        <v>798</v>
      </c>
      <c r="J16" s="132">
        <v>3</v>
      </c>
      <c r="K16" s="123"/>
      <c r="L16" s="132"/>
      <c r="M16" s="124"/>
      <c r="N16" s="133">
        <f t="shared" si="1"/>
        <v>1108</v>
      </c>
      <c r="O16" s="134">
        <f t="shared" si="0"/>
        <v>798</v>
      </c>
      <c r="P16" s="174">
        <f t="shared" si="2"/>
        <v>8</v>
      </c>
    </row>
    <row r="17" spans="1:16" x14ac:dyDescent="0.25">
      <c r="A17" s="28">
        <v>7</v>
      </c>
      <c r="B17" s="127" t="s">
        <v>93</v>
      </c>
      <c r="C17" s="128">
        <v>94</v>
      </c>
      <c r="D17" s="129" t="s">
        <v>80</v>
      </c>
      <c r="E17" s="130" t="s">
        <v>94</v>
      </c>
      <c r="F17" s="131"/>
      <c r="G17" s="123">
        <v>578</v>
      </c>
      <c r="H17" s="132">
        <v>2</v>
      </c>
      <c r="I17" s="123">
        <v>391</v>
      </c>
      <c r="J17" s="132">
        <v>6</v>
      </c>
      <c r="K17" s="123"/>
      <c r="L17" s="132"/>
      <c r="M17" s="124"/>
      <c r="N17" s="133">
        <f t="shared" si="1"/>
        <v>969</v>
      </c>
      <c r="O17" s="134">
        <f>G17</f>
        <v>578</v>
      </c>
      <c r="P17" s="174">
        <f t="shared" si="2"/>
        <v>8</v>
      </c>
    </row>
    <row r="18" spans="1:16" x14ac:dyDescent="0.25">
      <c r="A18" s="17">
        <v>8</v>
      </c>
      <c r="B18" s="127" t="s">
        <v>95</v>
      </c>
      <c r="C18" s="128">
        <v>94</v>
      </c>
      <c r="D18" s="129" t="s">
        <v>96</v>
      </c>
      <c r="E18" s="130" t="s">
        <v>92</v>
      </c>
      <c r="F18" s="131"/>
      <c r="G18" s="123">
        <v>284</v>
      </c>
      <c r="H18" s="132">
        <v>6</v>
      </c>
      <c r="I18" s="134">
        <v>848</v>
      </c>
      <c r="J18" s="132">
        <v>3</v>
      </c>
      <c r="K18" s="123"/>
      <c r="L18" s="132"/>
      <c r="M18" s="124"/>
      <c r="N18" s="133">
        <f t="shared" si="1"/>
        <v>1132</v>
      </c>
      <c r="O18" s="134">
        <f>I18</f>
        <v>848</v>
      </c>
      <c r="P18" s="174">
        <f t="shared" si="2"/>
        <v>9</v>
      </c>
    </row>
    <row r="19" spans="1:16" x14ac:dyDescent="0.25">
      <c r="A19" s="28">
        <v>9</v>
      </c>
      <c r="B19" s="127" t="s">
        <v>97</v>
      </c>
      <c r="C19" s="128">
        <v>77</v>
      </c>
      <c r="D19" s="129" t="s">
        <v>85</v>
      </c>
      <c r="E19" s="130" t="s">
        <v>96</v>
      </c>
      <c r="F19" s="131"/>
      <c r="G19" s="123">
        <v>354</v>
      </c>
      <c r="H19" s="132">
        <v>4</v>
      </c>
      <c r="I19" s="134">
        <v>424</v>
      </c>
      <c r="J19" s="132">
        <v>5</v>
      </c>
      <c r="K19" s="123"/>
      <c r="L19" s="132"/>
      <c r="M19" s="124"/>
      <c r="N19" s="133">
        <f t="shared" si="1"/>
        <v>778</v>
      </c>
      <c r="O19" s="134">
        <f>I19</f>
        <v>424</v>
      </c>
      <c r="P19" s="174">
        <f t="shared" si="2"/>
        <v>9</v>
      </c>
    </row>
    <row r="20" spans="1:16" x14ac:dyDescent="0.25">
      <c r="A20" s="17">
        <v>10</v>
      </c>
      <c r="B20" s="127" t="s">
        <v>98</v>
      </c>
      <c r="C20" s="128">
        <v>94</v>
      </c>
      <c r="D20" s="129" t="s">
        <v>88</v>
      </c>
      <c r="E20" s="130" t="s">
        <v>99</v>
      </c>
      <c r="F20" s="131"/>
      <c r="G20" s="123">
        <v>273</v>
      </c>
      <c r="H20" s="132">
        <v>5</v>
      </c>
      <c r="I20" s="134">
        <v>424</v>
      </c>
      <c r="J20" s="132">
        <v>5</v>
      </c>
      <c r="K20" s="123"/>
      <c r="L20" s="132"/>
      <c r="M20" s="124"/>
      <c r="N20" s="133">
        <f t="shared" si="1"/>
        <v>697</v>
      </c>
      <c r="O20" s="134">
        <f>I20</f>
        <v>424</v>
      </c>
      <c r="P20" s="174">
        <f t="shared" si="2"/>
        <v>10</v>
      </c>
    </row>
    <row r="21" spans="1:16" x14ac:dyDescent="0.25">
      <c r="A21" s="28">
        <v>11</v>
      </c>
      <c r="B21" s="127" t="s">
        <v>100</v>
      </c>
      <c r="C21" s="128">
        <v>94</v>
      </c>
      <c r="D21" s="129" t="s">
        <v>83</v>
      </c>
      <c r="E21" s="130" t="s">
        <v>101</v>
      </c>
      <c r="F21" s="131"/>
      <c r="G21" s="123">
        <v>445</v>
      </c>
      <c r="H21" s="132">
        <v>3</v>
      </c>
      <c r="I21" s="134">
        <v>62</v>
      </c>
      <c r="J21" s="132">
        <v>7</v>
      </c>
      <c r="K21" s="123"/>
      <c r="L21" s="132"/>
      <c r="M21" s="124"/>
      <c r="N21" s="133">
        <f t="shared" si="1"/>
        <v>507</v>
      </c>
      <c r="O21" s="134">
        <f>G21</f>
        <v>445</v>
      </c>
      <c r="P21" s="174">
        <f t="shared" si="2"/>
        <v>10</v>
      </c>
    </row>
    <row r="22" spans="1:16" x14ac:dyDescent="0.25">
      <c r="A22" s="17">
        <v>12</v>
      </c>
      <c r="B22" s="127" t="s">
        <v>102</v>
      </c>
      <c r="C22" s="128">
        <v>94</v>
      </c>
      <c r="D22" s="129" t="s">
        <v>99</v>
      </c>
      <c r="E22" s="130" t="s">
        <v>82</v>
      </c>
      <c r="F22" s="131"/>
      <c r="G22" s="123">
        <v>109</v>
      </c>
      <c r="H22" s="132">
        <v>7</v>
      </c>
      <c r="I22" s="134">
        <v>575</v>
      </c>
      <c r="J22" s="132">
        <v>4</v>
      </c>
      <c r="K22" s="123"/>
      <c r="L22" s="132"/>
      <c r="M22" s="124"/>
      <c r="N22" s="133">
        <f t="shared" si="1"/>
        <v>684</v>
      </c>
      <c r="O22" s="134">
        <f>I22</f>
        <v>575</v>
      </c>
      <c r="P22" s="174">
        <f t="shared" si="2"/>
        <v>11</v>
      </c>
    </row>
    <row r="23" spans="1:16" x14ac:dyDescent="0.25">
      <c r="A23" s="28">
        <v>13</v>
      </c>
      <c r="B23" s="127" t="s">
        <v>103</v>
      </c>
      <c r="C23" s="128">
        <v>94</v>
      </c>
      <c r="D23" s="129" t="s">
        <v>101</v>
      </c>
      <c r="E23" s="130" t="s">
        <v>90</v>
      </c>
      <c r="F23" s="131"/>
      <c r="G23" s="123">
        <v>186</v>
      </c>
      <c r="H23" s="132">
        <v>6</v>
      </c>
      <c r="I23" s="134">
        <v>353</v>
      </c>
      <c r="J23" s="132">
        <v>7</v>
      </c>
      <c r="K23" s="123"/>
      <c r="L23" s="132"/>
      <c r="M23" s="124"/>
      <c r="N23" s="133">
        <f t="shared" si="1"/>
        <v>539</v>
      </c>
      <c r="O23" s="134">
        <f>I23</f>
        <v>353</v>
      </c>
      <c r="P23" s="174">
        <f t="shared" si="2"/>
        <v>13</v>
      </c>
    </row>
    <row r="24" spans="1:16" x14ac:dyDescent="0.25">
      <c r="A24" s="17">
        <v>14</v>
      </c>
      <c r="B24" s="127" t="s">
        <v>104</v>
      </c>
      <c r="C24" s="128">
        <v>94</v>
      </c>
      <c r="D24" s="129" t="s">
        <v>94</v>
      </c>
      <c r="E24" s="130" t="s">
        <v>84</v>
      </c>
      <c r="F24" s="131"/>
      <c r="G24" s="123">
        <v>86</v>
      </c>
      <c r="H24" s="132">
        <v>7</v>
      </c>
      <c r="I24" s="134">
        <v>142</v>
      </c>
      <c r="J24" s="132">
        <v>6</v>
      </c>
      <c r="K24" s="123"/>
      <c r="L24" s="132"/>
      <c r="M24" s="124"/>
      <c r="N24" s="133">
        <f t="shared" si="1"/>
        <v>228</v>
      </c>
      <c r="O24" s="134">
        <f>I24</f>
        <v>142</v>
      </c>
      <c r="P24" s="174">
        <f t="shared" si="2"/>
        <v>13</v>
      </c>
    </row>
    <row r="25" spans="1:16" x14ac:dyDescent="0.25">
      <c r="A25" s="28">
        <v>15</v>
      </c>
      <c r="B25" s="127"/>
      <c r="C25" s="128"/>
      <c r="D25" s="129"/>
      <c r="E25" s="130"/>
      <c r="F25" s="131"/>
      <c r="G25" s="123"/>
      <c r="H25" s="132"/>
      <c r="I25" s="134"/>
      <c r="J25" s="132"/>
      <c r="K25" s="123"/>
      <c r="L25" s="132"/>
      <c r="M25" s="124"/>
      <c r="N25" s="133"/>
      <c r="O25" s="134"/>
      <c r="P25" s="174"/>
    </row>
    <row r="26" spans="1:16" x14ac:dyDescent="0.25">
      <c r="A26" s="17">
        <v>16</v>
      </c>
      <c r="B26" s="127"/>
      <c r="C26" s="128"/>
      <c r="D26" s="129"/>
      <c r="E26" s="130"/>
      <c r="F26" s="131"/>
      <c r="G26" s="123"/>
      <c r="H26" s="132"/>
      <c r="I26" s="134"/>
      <c r="J26" s="132"/>
      <c r="K26" s="123"/>
      <c r="L26" s="132"/>
      <c r="M26" s="124"/>
      <c r="N26" s="133"/>
      <c r="O26" s="134"/>
      <c r="P26" s="174"/>
    </row>
    <row r="27" spans="1:16" x14ac:dyDescent="0.25">
      <c r="A27" s="28">
        <v>17</v>
      </c>
      <c r="B27" s="127"/>
      <c r="C27" s="128"/>
      <c r="D27" s="129"/>
      <c r="E27" s="130"/>
      <c r="F27" s="131"/>
      <c r="G27" s="123"/>
      <c r="H27" s="132"/>
      <c r="I27" s="134"/>
      <c r="J27" s="132"/>
      <c r="K27" s="123"/>
      <c r="L27" s="132"/>
      <c r="M27" s="124"/>
      <c r="N27" s="133"/>
      <c r="O27" s="134"/>
      <c r="P27" s="174"/>
    </row>
    <row r="28" spans="1:16" x14ac:dyDescent="0.25">
      <c r="A28" s="17">
        <v>18</v>
      </c>
      <c r="B28" s="127"/>
      <c r="C28" s="128"/>
      <c r="D28" s="129"/>
      <c r="E28" s="130"/>
      <c r="F28" s="131"/>
      <c r="G28" s="123"/>
      <c r="H28" s="132"/>
      <c r="I28" s="134"/>
      <c r="J28" s="132"/>
      <c r="K28" s="123"/>
      <c r="L28" s="132"/>
      <c r="M28" s="124"/>
      <c r="N28" s="133"/>
      <c r="O28" s="134"/>
      <c r="P28" s="174"/>
    </row>
    <row r="29" spans="1:16" x14ac:dyDescent="0.25">
      <c r="A29" s="28">
        <v>19</v>
      </c>
      <c r="B29" s="127"/>
      <c r="C29" s="128"/>
      <c r="D29" s="129"/>
      <c r="E29" s="130"/>
      <c r="F29" s="131"/>
      <c r="G29" s="123"/>
      <c r="H29" s="132"/>
      <c r="I29" s="134"/>
      <c r="J29" s="132"/>
      <c r="K29" s="123"/>
      <c r="L29" s="132"/>
      <c r="M29" s="124"/>
      <c r="N29" s="133"/>
      <c r="O29" s="134"/>
      <c r="P29" s="174"/>
    </row>
    <row r="30" spans="1:16" x14ac:dyDescent="0.25">
      <c r="A30" s="17">
        <v>20</v>
      </c>
      <c r="B30" s="127"/>
      <c r="C30" s="128"/>
      <c r="D30" s="129"/>
      <c r="E30" s="130"/>
      <c r="F30" s="131"/>
      <c r="G30" s="123"/>
      <c r="H30" s="132"/>
      <c r="I30" s="134"/>
      <c r="J30" s="132"/>
      <c r="K30" s="123"/>
      <c r="L30" s="132"/>
      <c r="M30" s="124"/>
      <c r="N30" s="133"/>
      <c r="O30" s="134"/>
      <c r="P30" s="174"/>
    </row>
    <row r="31" spans="1:16" x14ac:dyDescent="0.25">
      <c r="A31" s="28">
        <v>21</v>
      </c>
      <c r="B31" s="127"/>
      <c r="C31" s="128"/>
      <c r="D31" s="129"/>
      <c r="E31" s="130"/>
      <c r="F31" s="131"/>
      <c r="G31" s="123"/>
      <c r="H31" s="132"/>
      <c r="I31" s="134"/>
      <c r="J31" s="132"/>
      <c r="K31" s="123"/>
      <c r="L31" s="132"/>
      <c r="M31" s="124"/>
      <c r="N31" s="133"/>
      <c r="O31" s="134"/>
      <c r="P31" s="174"/>
    </row>
    <row r="32" spans="1:16" x14ac:dyDescent="0.25">
      <c r="A32" s="17">
        <v>22</v>
      </c>
      <c r="B32" s="127"/>
      <c r="C32" s="128"/>
      <c r="D32" s="129"/>
      <c r="E32" s="130"/>
      <c r="F32" s="131"/>
      <c r="G32" s="123"/>
      <c r="H32" s="132"/>
      <c r="I32" s="134"/>
      <c r="J32" s="132"/>
      <c r="K32" s="123"/>
      <c r="L32" s="132"/>
      <c r="M32" s="124"/>
      <c r="N32" s="133"/>
      <c r="O32" s="134"/>
      <c r="P32" s="174"/>
    </row>
    <row r="33" spans="1:16" x14ac:dyDescent="0.25">
      <c r="A33" s="28">
        <v>23</v>
      </c>
      <c r="B33" s="127"/>
      <c r="C33" s="128"/>
      <c r="D33" s="129"/>
      <c r="E33" s="130"/>
      <c r="F33" s="131"/>
      <c r="G33" s="123"/>
      <c r="H33" s="132"/>
      <c r="I33" s="134"/>
      <c r="J33" s="132"/>
      <c r="K33" s="123"/>
      <c r="L33" s="132"/>
      <c r="M33" s="124"/>
      <c r="N33" s="133"/>
      <c r="O33" s="134"/>
      <c r="P33" s="174"/>
    </row>
    <row r="34" spans="1:16" x14ac:dyDescent="0.25">
      <c r="A34" s="17">
        <v>24</v>
      </c>
      <c r="B34" s="127"/>
      <c r="C34" s="128"/>
      <c r="D34" s="129"/>
      <c r="E34" s="130"/>
      <c r="F34" s="131"/>
      <c r="G34" s="123"/>
      <c r="H34" s="132"/>
      <c r="I34" s="134"/>
      <c r="J34" s="132"/>
      <c r="K34" s="123"/>
      <c r="L34" s="132"/>
      <c r="M34" s="124"/>
      <c r="N34" s="133"/>
      <c r="O34" s="134"/>
      <c r="P34" s="174"/>
    </row>
    <row r="35" spans="1:16" x14ac:dyDescent="0.25">
      <c r="A35" s="28">
        <v>25</v>
      </c>
      <c r="B35" s="127"/>
      <c r="C35" s="128"/>
      <c r="D35" s="129"/>
      <c r="E35" s="130"/>
      <c r="F35" s="131"/>
      <c r="G35" s="123"/>
      <c r="H35" s="132"/>
      <c r="I35" s="134"/>
      <c r="J35" s="132"/>
      <c r="K35" s="123"/>
      <c r="L35" s="132"/>
      <c r="M35" s="124"/>
      <c r="N35" s="133"/>
      <c r="O35" s="134"/>
      <c r="P35" s="174"/>
    </row>
    <row r="36" spans="1:16" x14ac:dyDescent="0.25">
      <c r="A36" s="17">
        <v>26</v>
      </c>
      <c r="B36" s="127"/>
      <c r="C36" s="128"/>
      <c r="D36" s="129"/>
      <c r="E36" s="130"/>
      <c r="F36" s="131"/>
      <c r="G36" s="123"/>
      <c r="H36" s="132"/>
      <c r="I36" s="134"/>
      <c r="J36" s="132"/>
      <c r="K36" s="123"/>
      <c r="L36" s="132"/>
      <c r="M36" s="124"/>
      <c r="N36" s="133"/>
      <c r="O36" s="134"/>
      <c r="P36" s="174"/>
    </row>
    <row r="37" spans="1:16" ht="13.8" thickBot="1" x14ac:dyDescent="0.3">
      <c r="A37" s="18">
        <v>27</v>
      </c>
      <c r="B37" s="135"/>
      <c r="C37" s="136"/>
      <c r="D37" s="137"/>
      <c r="E37" s="138"/>
      <c r="F37" s="139"/>
      <c r="G37" s="140"/>
      <c r="H37" s="141"/>
      <c r="I37" s="140"/>
      <c r="J37" s="141"/>
      <c r="K37" s="140"/>
      <c r="L37" s="141"/>
      <c r="M37" s="124"/>
      <c r="N37" s="142"/>
      <c r="O37" s="143"/>
      <c r="P37" s="175"/>
    </row>
    <row r="38" spans="1:16" x14ac:dyDescent="0.25">
      <c r="A38" s="2"/>
      <c r="B38" s="1"/>
      <c r="C38" s="23"/>
      <c r="D38" s="21"/>
      <c r="E38" s="23"/>
      <c r="F38" s="21"/>
      <c r="G38" s="54"/>
      <c r="H38" s="36"/>
      <c r="I38" s="54"/>
      <c r="J38" s="1"/>
      <c r="K38" s="54"/>
      <c r="L38" s="36"/>
      <c r="M38" s="1"/>
      <c r="N38" s="2"/>
      <c r="O38" s="2"/>
      <c r="P38" s="1"/>
    </row>
    <row r="39" spans="1:16" x14ac:dyDescent="0.25">
      <c r="A39" s="2"/>
      <c r="B39" s="53" t="s">
        <v>18</v>
      </c>
      <c r="D39" s="23"/>
      <c r="E39" s="23"/>
      <c r="F39" s="26"/>
      <c r="G39" s="64">
        <f>SUM(G11:G37)/1000</f>
        <v>6.4610000000000003</v>
      </c>
      <c r="H39" s="98"/>
      <c r="I39" s="64">
        <f>SUM(I11:I37)/1000</f>
        <v>13.271000000000001</v>
      </c>
      <c r="J39" s="98"/>
      <c r="K39" s="64">
        <f>SUM(K11:K37)/1000</f>
        <v>0</v>
      </c>
      <c r="L39" s="98"/>
      <c r="M39" s="98"/>
      <c r="N39" s="64">
        <f>SUM(N11:N37)/1000</f>
        <v>19.731999999999999</v>
      </c>
      <c r="O39" s="2"/>
    </row>
    <row r="40" spans="1:16" x14ac:dyDescent="0.25">
      <c r="A40" s="2"/>
      <c r="B40" s="53" t="s">
        <v>10</v>
      </c>
      <c r="D40" s="23"/>
      <c r="E40" s="23"/>
      <c r="F40" s="26"/>
      <c r="G40" s="64">
        <f>G39/Liste!E5</f>
        <v>0.23929629629629631</v>
      </c>
      <c r="H40" s="98"/>
      <c r="I40" s="64">
        <f>I39/Liste!E5</f>
        <v>0.49151851851851852</v>
      </c>
      <c r="J40" s="98"/>
      <c r="K40" s="64">
        <f>K39/Liste!E5</f>
        <v>0</v>
      </c>
      <c r="L40" s="98"/>
      <c r="M40" s="98"/>
      <c r="N40" s="64">
        <f>N39/Liste!E5</f>
        <v>0.73081481481481481</v>
      </c>
      <c r="O40" s="2"/>
    </row>
  </sheetData>
  <sheetProtection password="DDC9" sheet="1" objects="1" scenarios="1"/>
  <mergeCells count="3">
    <mergeCell ref="B3:P3"/>
    <mergeCell ref="B5:P5"/>
    <mergeCell ref="B7:P7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/>
  <drawing r:id="rId2"/>
  <webPublishItems count="1">
    <webPublishItem id="11158" divId="Modele_3M3S15P-ABS_2017_DEV02_11158" sourceType="sheet" destinationFile="D:\FFPS\FFPS Ed\Grilles Classement 2017 2020\Individuels\3 Manches X Secteurs\3 Manches 3 Secteurs\TestHtml.mht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P36"/>
  <sheetViews>
    <sheetView zoomScale="75" zoomScaleNormal="75" workbookViewId="0">
      <selection activeCell="D3" sqref="D3"/>
    </sheetView>
  </sheetViews>
  <sheetFormatPr baseColWidth="10" defaultRowHeight="13.2" x14ac:dyDescent="0.25"/>
  <cols>
    <col min="1" max="3" width="11.44140625" customWidth="1"/>
    <col min="4" max="4" width="14.44140625" customWidth="1"/>
    <col min="5" max="5" width="11.44140625" style="101" customWidth="1"/>
    <col min="9" max="9" width="2.109375" customWidth="1"/>
    <col min="12" max="12" width="2.6640625" customWidth="1"/>
    <col min="13" max="13" width="2.6640625" hidden="1" customWidth="1"/>
  </cols>
  <sheetData>
    <row r="1" spans="1:16" x14ac:dyDescent="0.25">
      <c r="A1" s="199" t="s">
        <v>63</v>
      </c>
      <c r="B1" s="200"/>
      <c r="C1" s="201"/>
      <c r="D1" s="111" t="s">
        <v>32</v>
      </c>
      <c r="E1" s="112" t="s">
        <v>61</v>
      </c>
      <c r="F1" s="199" t="s">
        <v>64</v>
      </c>
      <c r="G1" s="200"/>
      <c r="H1" s="201"/>
      <c r="M1">
        <v>1</v>
      </c>
      <c r="N1" s="199" t="s">
        <v>65</v>
      </c>
      <c r="O1" s="200"/>
      <c r="P1" s="201"/>
    </row>
    <row r="2" spans="1:16" ht="13.8" thickBot="1" x14ac:dyDescent="0.3">
      <c r="A2" s="202"/>
      <c r="B2" s="203"/>
      <c r="C2" s="204"/>
      <c r="D2" s="110">
        <f>COUNTA(A4:A30)</f>
        <v>0</v>
      </c>
      <c r="E2" s="109"/>
      <c r="F2" s="202"/>
      <c r="G2" s="203"/>
      <c r="H2" s="204"/>
      <c r="M2">
        <v>1</v>
      </c>
      <c r="N2" s="202"/>
      <c r="O2" s="203"/>
      <c r="P2" s="204"/>
    </row>
    <row r="3" spans="1:16" ht="13.8" thickBot="1" x14ac:dyDescent="0.3">
      <c r="A3" s="104" t="s">
        <v>73</v>
      </c>
      <c r="B3" s="104" t="s">
        <v>74</v>
      </c>
      <c r="C3" s="33" t="s">
        <v>75</v>
      </c>
      <c r="D3" s="105"/>
      <c r="E3" s="109"/>
      <c r="F3" s="106" t="s">
        <v>70</v>
      </c>
      <c r="G3" s="104" t="s">
        <v>71</v>
      </c>
      <c r="H3" s="33" t="s">
        <v>72</v>
      </c>
      <c r="M3">
        <v>1</v>
      </c>
      <c r="N3" s="185" t="s">
        <v>67</v>
      </c>
      <c r="O3" s="186" t="s">
        <v>68</v>
      </c>
      <c r="P3" s="187" t="s">
        <v>69</v>
      </c>
    </row>
    <row r="4" spans="1:16" x14ac:dyDescent="0.25">
      <c r="A4" s="34"/>
      <c r="B4" s="34"/>
      <c r="C4" s="34"/>
      <c r="D4" s="48"/>
      <c r="E4" s="109"/>
      <c r="F4" s="102" t="s">
        <v>34</v>
      </c>
      <c r="G4" s="34" t="s">
        <v>52</v>
      </c>
      <c r="H4" s="34" t="s">
        <v>58</v>
      </c>
      <c r="I4" s="48"/>
      <c r="N4" s="178" t="s">
        <v>34</v>
      </c>
      <c r="O4" s="176" t="s">
        <v>52</v>
      </c>
      <c r="P4" s="179" t="s">
        <v>58</v>
      </c>
    </row>
    <row r="5" spans="1:16" x14ac:dyDescent="0.25">
      <c r="A5" s="35"/>
      <c r="B5" s="35"/>
      <c r="C5" s="35"/>
      <c r="D5" s="48"/>
      <c r="E5" s="168"/>
      <c r="F5" s="103" t="s">
        <v>36</v>
      </c>
      <c r="G5" s="35" t="s">
        <v>54</v>
      </c>
      <c r="H5" s="35" t="s">
        <v>57</v>
      </c>
      <c r="I5" s="48"/>
      <c r="N5" s="180" t="s">
        <v>36</v>
      </c>
      <c r="O5" s="177" t="s">
        <v>54</v>
      </c>
      <c r="P5" s="181" t="s">
        <v>57</v>
      </c>
    </row>
    <row r="6" spans="1:16" x14ac:dyDescent="0.25">
      <c r="A6" s="35"/>
      <c r="B6" s="35"/>
      <c r="C6" s="35"/>
      <c r="D6" s="48"/>
      <c r="E6" s="168"/>
      <c r="F6" s="103" t="s">
        <v>37</v>
      </c>
      <c r="G6" s="35" t="s">
        <v>38</v>
      </c>
      <c r="H6" s="35" t="s">
        <v>49</v>
      </c>
      <c r="I6" s="48"/>
      <c r="N6" s="180" t="s">
        <v>37</v>
      </c>
      <c r="O6" s="177" t="s">
        <v>38</v>
      </c>
      <c r="P6" s="181" t="s">
        <v>49</v>
      </c>
    </row>
    <row r="7" spans="1:16" x14ac:dyDescent="0.25">
      <c r="A7" s="35"/>
      <c r="B7" s="35"/>
      <c r="C7" s="35"/>
      <c r="D7" s="48"/>
      <c r="E7" s="168"/>
      <c r="F7" s="103" t="s">
        <v>39</v>
      </c>
      <c r="G7" s="35" t="s">
        <v>60</v>
      </c>
      <c r="H7" s="35" t="s">
        <v>38</v>
      </c>
      <c r="I7" s="48"/>
      <c r="N7" s="180" t="s">
        <v>39</v>
      </c>
      <c r="O7" s="177" t="s">
        <v>60</v>
      </c>
      <c r="P7" s="181" t="s">
        <v>38</v>
      </c>
    </row>
    <row r="8" spans="1:16" x14ac:dyDescent="0.25">
      <c r="A8" s="35"/>
      <c r="B8" s="35"/>
      <c r="C8" s="35"/>
      <c r="D8" s="48"/>
      <c r="E8" s="168"/>
      <c r="F8" s="103" t="s">
        <v>41</v>
      </c>
      <c r="G8" s="35" t="s">
        <v>57</v>
      </c>
      <c r="H8" s="35" t="s">
        <v>45</v>
      </c>
      <c r="I8" s="48"/>
      <c r="N8" s="180" t="s">
        <v>41</v>
      </c>
      <c r="O8" s="177" t="s">
        <v>57</v>
      </c>
      <c r="P8" s="181" t="s">
        <v>45</v>
      </c>
    </row>
    <row r="9" spans="1:16" x14ac:dyDescent="0.25">
      <c r="A9" s="35"/>
      <c r="B9" s="35"/>
      <c r="C9" s="35"/>
      <c r="D9" s="48"/>
      <c r="E9" s="168"/>
      <c r="F9" s="103" t="s">
        <v>42</v>
      </c>
      <c r="G9" s="35" t="s">
        <v>55</v>
      </c>
      <c r="H9" s="35" t="s">
        <v>52</v>
      </c>
      <c r="I9" s="48"/>
      <c r="N9" s="180" t="s">
        <v>42</v>
      </c>
      <c r="O9" s="177" t="s">
        <v>55</v>
      </c>
      <c r="P9" s="181" t="s">
        <v>52</v>
      </c>
    </row>
    <row r="10" spans="1:16" x14ac:dyDescent="0.25">
      <c r="A10" s="35"/>
      <c r="B10" s="35"/>
      <c r="C10" s="35"/>
      <c r="D10" s="48"/>
      <c r="E10" s="168"/>
      <c r="F10" s="103" t="s">
        <v>44</v>
      </c>
      <c r="G10" s="35" t="s">
        <v>35</v>
      </c>
      <c r="H10" s="35" t="s">
        <v>55</v>
      </c>
      <c r="I10" s="48"/>
      <c r="N10" s="180" t="s">
        <v>44</v>
      </c>
      <c r="O10" s="177" t="s">
        <v>35</v>
      </c>
      <c r="P10" s="181" t="s">
        <v>55</v>
      </c>
    </row>
    <row r="11" spans="1:16" x14ac:dyDescent="0.25">
      <c r="A11" s="35"/>
      <c r="B11" s="35"/>
      <c r="C11" s="35"/>
      <c r="D11" s="48"/>
      <c r="E11" s="168"/>
      <c r="F11" s="103" t="s">
        <v>46</v>
      </c>
      <c r="G11" s="35" t="s">
        <v>56</v>
      </c>
      <c r="H11" s="35" t="s">
        <v>60</v>
      </c>
      <c r="I11" s="48"/>
      <c r="N11" s="180" t="s">
        <v>46</v>
      </c>
      <c r="O11" s="177" t="s">
        <v>56</v>
      </c>
      <c r="P11" s="181" t="s">
        <v>60</v>
      </c>
    </row>
    <row r="12" spans="1:16" x14ac:dyDescent="0.25">
      <c r="A12" s="35"/>
      <c r="B12" s="35"/>
      <c r="C12" s="35"/>
      <c r="D12" s="48"/>
      <c r="E12" s="168"/>
      <c r="F12" s="103" t="s">
        <v>48</v>
      </c>
      <c r="G12" s="35" t="s">
        <v>59</v>
      </c>
      <c r="H12" s="35" t="s">
        <v>54</v>
      </c>
      <c r="I12" s="48"/>
      <c r="N12" s="180" t="s">
        <v>48</v>
      </c>
      <c r="O12" s="177" t="s">
        <v>59</v>
      </c>
      <c r="P12" s="181" t="s">
        <v>54</v>
      </c>
    </row>
    <row r="13" spans="1:16" x14ac:dyDescent="0.25">
      <c r="A13" s="35"/>
      <c r="B13" s="35"/>
      <c r="C13" s="35"/>
      <c r="D13" s="48"/>
      <c r="E13" s="168"/>
      <c r="F13" s="103" t="s">
        <v>55</v>
      </c>
      <c r="G13" s="35" t="s">
        <v>44</v>
      </c>
      <c r="H13" s="35" t="s">
        <v>35</v>
      </c>
      <c r="I13" s="48"/>
      <c r="N13" s="180" t="s">
        <v>55</v>
      </c>
      <c r="O13" s="177" t="s">
        <v>44</v>
      </c>
      <c r="P13" s="181" t="s">
        <v>35</v>
      </c>
    </row>
    <row r="14" spans="1:16" x14ac:dyDescent="0.25">
      <c r="A14" s="35"/>
      <c r="B14" s="35"/>
      <c r="C14" s="35"/>
      <c r="D14" s="48"/>
      <c r="E14" s="168"/>
      <c r="F14" s="103" t="s">
        <v>45</v>
      </c>
      <c r="G14" s="35" t="s">
        <v>50</v>
      </c>
      <c r="H14" s="35" t="s">
        <v>48</v>
      </c>
      <c r="I14" s="48"/>
      <c r="N14" s="180" t="s">
        <v>45</v>
      </c>
      <c r="O14" s="177" t="s">
        <v>50</v>
      </c>
      <c r="P14" s="181" t="s">
        <v>48</v>
      </c>
    </row>
    <row r="15" spans="1:16" x14ac:dyDescent="0.25">
      <c r="A15" s="35"/>
      <c r="B15" s="35"/>
      <c r="C15" s="35"/>
      <c r="D15" s="48"/>
      <c r="E15" s="168"/>
      <c r="F15" s="103" t="s">
        <v>47</v>
      </c>
      <c r="G15" s="35" t="s">
        <v>53</v>
      </c>
      <c r="H15" s="35" t="s">
        <v>39</v>
      </c>
      <c r="I15" s="48"/>
      <c r="N15" s="180" t="s">
        <v>47</v>
      </c>
      <c r="O15" s="177" t="s">
        <v>53</v>
      </c>
      <c r="P15" s="181" t="s">
        <v>39</v>
      </c>
    </row>
    <row r="16" spans="1:16" x14ac:dyDescent="0.25">
      <c r="A16" s="35"/>
      <c r="B16" s="35"/>
      <c r="C16" s="35"/>
      <c r="D16" s="48"/>
      <c r="E16" s="168"/>
      <c r="F16" s="103" t="s">
        <v>56</v>
      </c>
      <c r="G16" s="35" t="s">
        <v>37</v>
      </c>
      <c r="H16" s="35" t="s">
        <v>53</v>
      </c>
      <c r="I16" s="48"/>
      <c r="N16" s="180" t="s">
        <v>56</v>
      </c>
      <c r="O16" s="177" t="s">
        <v>37</v>
      </c>
      <c r="P16" s="181" t="s">
        <v>53</v>
      </c>
    </row>
    <row r="17" spans="1:16" x14ac:dyDescent="0.25">
      <c r="A17" s="35"/>
      <c r="B17" s="35"/>
      <c r="C17" s="35"/>
      <c r="D17" s="48"/>
      <c r="E17" s="168"/>
      <c r="F17" s="103" t="s">
        <v>54</v>
      </c>
      <c r="G17" s="35" t="s">
        <v>48</v>
      </c>
      <c r="H17" s="35" t="s">
        <v>59</v>
      </c>
      <c r="I17" s="48"/>
      <c r="N17" s="180" t="s">
        <v>54</v>
      </c>
      <c r="O17" s="177" t="s">
        <v>48</v>
      </c>
      <c r="P17" s="181" t="s">
        <v>59</v>
      </c>
    </row>
    <row r="18" spans="1:16" x14ac:dyDescent="0.25">
      <c r="A18" s="35"/>
      <c r="B18" s="35"/>
      <c r="C18" s="35"/>
      <c r="D18" s="48"/>
      <c r="E18" s="168"/>
      <c r="F18" s="103" t="s">
        <v>58</v>
      </c>
      <c r="G18" s="35" t="s">
        <v>43</v>
      </c>
      <c r="H18" s="35" t="s">
        <v>44</v>
      </c>
      <c r="I18" s="48"/>
      <c r="N18" s="180" t="s">
        <v>58</v>
      </c>
      <c r="O18" s="177" t="s">
        <v>43</v>
      </c>
      <c r="P18" s="181" t="s">
        <v>44</v>
      </c>
    </row>
    <row r="19" spans="1:16" x14ac:dyDescent="0.25">
      <c r="A19" s="35"/>
      <c r="B19" s="35"/>
      <c r="C19" s="35"/>
      <c r="D19" s="48"/>
      <c r="E19" s="168"/>
      <c r="F19" s="103" t="s">
        <v>51</v>
      </c>
      <c r="G19" s="35" t="s">
        <v>42</v>
      </c>
      <c r="H19" s="35" t="s">
        <v>43</v>
      </c>
      <c r="I19" s="48"/>
      <c r="N19" s="180" t="s">
        <v>51</v>
      </c>
      <c r="O19" s="177" t="s">
        <v>42</v>
      </c>
      <c r="P19" s="181" t="s">
        <v>43</v>
      </c>
    </row>
    <row r="20" spans="1:16" x14ac:dyDescent="0.25">
      <c r="A20" s="35"/>
      <c r="B20" s="35"/>
      <c r="C20" s="35"/>
      <c r="D20" s="48"/>
      <c r="E20" s="168"/>
      <c r="F20" s="103" t="s">
        <v>38</v>
      </c>
      <c r="G20" s="35" t="s">
        <v>49</v>
      </c>
      <c r="H20" s="35" t="s">
        <v>37</v>
      </c>
      <c r="I20" s="48"/>
      <c r="N20" s="180" t="s">
        <v>38</v>
      </c>
      <c r="O20" s="177" t="s">
        <v>49</v>
      </c>
      <c r="P20" s="181" t="s">
        <v>37</v>
      </c>
    </row>
    <row r="21" spans="1:16" x14ac:dyDescent="0.25">
      <c r="A21" s="87"/>
      <c r="B21" s="87"/>
      <c r="C21" s="87"/>
      <c r="D21" s="48"/>
      <c r="E21" s="168"/>
      <c r="F21" s="103" t="s">
        <v>40</v>
      </c>
      <c r="G21" s="35" t="s">
        <v>36</v>
      </c>
      <c r="H21" s="35" t="s">
        <v>50</v>
      </c>
      <c r="I21" s="48"/>
      <c r="N21" s="180" t="s">
        <v>40</v>
      </c>
      <c r="O21" s="177" t="s">
        <v>36</v>
      </c>
      <c r="P21" s="181" t="s">
        <v>50</v>
      </c>
    </row>
    <row r="22" spans="1:16" x14ac:dyDescent="0.25">
      <c r="A22" s="87"/>
      <c r="B22" s="87"/>
      <c r="C22" s="87"/>
      <c r="D22" s="48"/>
      <c r="E22" s="168"/>
      <c r="F22" s="102" t="s">
        <v>43</v>
      </c>
      <c r="G22" s="34" t="s">
        <v>51</v>
      </c>
      <c r="H22" s="34" t="s">
        <v>42</v>
      </c>
      <c r="I22" s="48"/>
      <c r="N22" s="180" t="s">
        <v>43</v>
      </c>
      <c r="O22" s="177" t="s">
        <v>51</v>
      </c>
      <c r="P22" s="181" t="s">
        <v>42</v>
      </c>
    </row>
    <row r="23" spans="1:16" x14ac:dyDescent="0.25">
      <c r="A23" s="35"/>
      <c r="B23" s="35"/>
      <c r="C23" s="35"/>
      <c r="D23" s="48"/>
      <c r="E23" s="109"/>
      <c r="F23" s="103" t="s">
        <v>59</v>
      </c>
      <c r="G23" s="35" t="s">
        <v>41</v>
      </c>
      <c r="H23" s="35" t="s">
        <v>40</v>
      </c>
      <c r="I23" s="48"/>
      <c r="N23" s="180" t="s">
        <v>59</v>
      </c>
      <c r="O23" s="177" t="s">
        <v>41</v>
      </c>
      <c r="P23" s="181" t="s">
        <v>40</v>
      </c>
    </row>
    <row r="24" spans="1:16" x14ac:dyDescent="0.25">
      <c r="A24" s="35"/>
      <c r="B24" s="35"/>
      <c r="C24" s="35"/>
      <c r="D24" s="48"/>
      <c r="E24" s="168"/>
      <c r="F24" s="103" t="s">
        <v>60</v>
      </c>
      <c r="G24" s="35" t="s">
        <v>46</v>
      </c>
      <c r="H24" s="35" t="s">
        <v>56</v>
      </c>
      <c r="I24" s="48"/>
      <c r="N24" s="180" t="s">
        <v>60</v>
      </c>
      <c r="O24" s="177" t="s">
        <v>46</v>
      </c>
      <c r="P24" s="181" t="s">
        <v>56</v>
      </c>
    </row>
    <row r="25" spans="1:16" x14ac:dyDescent="0.25">
      <c r="A25" s="35"/>
      <c r="B25" s="35"/>
      <c r="C25" s="35"/>
      <c r="D25" s="48"/>
      <c r="E25" s="168"/>
      <c r="F25" s="103" t="s">
        <v>49</v>
      </c>
      <c r="G25" s="35" t="s">
        <v>47</v>
      </c>
      <c r="H25" s="35" t="s">
        <v>46</v>
      </c>
      <c r="I25" s="48"/>
      <c r="N25" s="180" t="s">
        <v>49</v>
      </c>
      <c r="O25" s="177" t="s">
        <v>47</v>
      </c>
      <c r="P25" s="181" t="s">
        <v>46</v>
      </c>
    </row>
    <row r="26" spans="1:16" x14ac:dyDescent="0.25">
      <c r="A26" s="35"/>
      <c r="B26" s="35"/>
      <c r="C26" s="35"/>
      <c r="D26" s="48"/>
      <c r="E26" s="168"/>
      <c r="F26" s="103" t="s">
        <v>50</v>
      </c>
      <c r="G26" s="35" t="s">
        <v>40</v>
      </c>
      <c r="H26" s="35" t="s">
        <v>36</v>
      </c>
      <c r="I26" s="48"/>
      <c r="N26" s="180" t="s">
        <v>50</v>
      </c>
      <c r="O26" s="177" t="s">
        <v>40</v>
      </c>
      <c r="P26" s="181" t="s">
        <v>36</v>
      </c>
    </row>
    <row r="27" spans="1:16" x14ac:dyDescent="0.25">
      <c r="A27" s="35"/>
      <c r="B27" s="35"/>
      <c r="C27" s="35"/>
      <c r="D27" s="48"/>
      <c r="E27" s="168"/>
      <c r="F27" s="103" t="s">
        <v>35</v>
      </c>
      <c r="G27" s="35" t="s">
        <v>34</v>
      </c>
      <c r="H27" s="35" t="s">
        <v>51</v>
      </c>
      <c r="I27" s="48"/>
      <c r="N27" s="180" t="s">
        <v>35</v>
      </c>
      <c r="O27" s="177" t="s">
        <v>34</v>
      </c>
      <c r="P27" s="181" t="s">
        <v>51</v>
      </c>
    </row>
    <row r="28" spans="1:16" x14ac:dyDescent="0.25">
      <c r="A28" s="35"/>
      <c r="B28" s="35"/>
      <c r="C28" s="35"/>
      <c r="D28" s="167"/>
      <c r="E28" s="168"/>
      <c r="F28" s="103" t="s">
        <v>52</v>
      </c>
      <c r="G28" s="35" t="s">
        <v>58</v>
      </c>
      <c r="H28" s="35" t="s">
        <v>34</v>
      </c>
      <c r="I28" s="48"/>
      <c r="N28" s="180" t="s">
        <v>52</v>
      </c>
      <c r="O28" s="177" t="s">
        <v>58</v>
      </c>
      <c r="P28" s="181" t="s">
        <v>34</v>
      </c>
    </row>
    <row r="29" spans="1:16" x14ac:dyDescent="0.25">
      <c r="A29" s="35"/>
      <c r="B29" s="35"/>
      <c r="C29" s="35"/>
      <c r="D29" s="48"/>
      <c r="E29" s="168"/>
      <c r="F29" s="103" t="s">
        <v>53</v>
      </c>
      <c r="G29" s="35" t="s">
        <v>39</v>
      </c>
      <c r="H29" s="35" t="s">
        <v>47</v>
      </c>
      <c r="I29" s="48"/>
      <c r="N29" s="180" t="s">
        <v>53</v>
      </c>
      <c r="O29" s="177" t="s">
        <v>39</v>
      </c>
      <c r="P29" s="181" t="s">
        <v>47</v>
      </c>
    </row>
    <row r="30" spans="1:16" ht="13.8" thickBot="1" x14ac:dyDescent="0.3">
      <c r="A30" s="35"/>
      <c r="B30" s="35"/>
      <c r="C30" s="35"/>
      <c r="D30" s="48"/>
      <c r="E30" s="168"/>
      <c r="F30" s="103" t="s">
        <v>57</v>
      </c>
      <c r="G30" s="35" t="s">
        <v>45</v>
      </c>
      <c r="H30" s="35" t="s">
        <v>41</v>
      </c>
      <c r="I30" s="48"/>
      <c r="N30" s="182" t="s">
        <v>57</v>
      </c>
      <c r="O30" s="183" t="s">
        <v>45</v>
      </c>
      <c r="P30" s="184" t="s">
        <v>41</v>
      </c>
    </row>
    <row r="32" spans="1:16" x14ac:dyDescent="0.25">
      <c r="A32" s="100"/>
      <c r="B32" s="100"/>
      <c r="C32" s="100"/>
    </row>
    <row r="33" spans="1:10" x14ac:dyDescent="0.25">
      <c r="A33" s="100"/>
      <c r="B33" s="100"/>
      <c r="C33" s="100"/>
    </row>
    <row r="34" spans="1:10" x14ac:dyDescent="0.25">
      <c r="A34" s="100"/>
      <c r="B34" s="100"/>
      <c r="C34" s="100"/>
    </row>
    <row r="35" spans="1:10" x14ac:dyDescent="0.25">
      <c r="A35" s="100"/>
      <c r="B35" s="100"/>
      <c r="C35" s="100"/>
    </row>
    <row r="36" spans="1:10" x14ac:dyDescent="0.25">
      <c r="A36" s="100">
        <f>MAX(A32:A34)</f>
        <v>0</v>
      </c>
      <c r="B36" s="100">
        <f>MAX(B32:B34)</f>
        <v>0</v>
      </c>
      <c r="C36" s="100">
        <f>MAX(C32:C34)</f>
        <v>0</v>
      </c>
      <c r="J36" t="str">
        <f>Liste!F31</f>
        <v/>
      </c>
    </row>
  </sheetData>
  <sheetProtection password="DDC9" sheet="1" objects="1" scenarios="1"/>
  <mergeCells count="3">
    <mergeCell ref="F1:H2"/>
    <mergeCell ref="A1:C2"/>
    <mergeCell ref="N1:P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5122" r:id="rId4" name="BtnAjout">
          <controlPr autoLine="0" r:id="rId5">
            <anchor moveWithCells="1">
              <from>
                <xdr:col>9</xdr:col>
                <xdr:colOff>0</xdr:colOff>
                <xdr:row>2</xdr:row>
                <xdr:rowOff>22860</xdr:rowOff>
              </from>
              <to>
                <xdr:col>10</xdr:col>
                <xdr:colOff>739140</xdr:colOff>
                <xdr:row>3</xdr:row>
                <xdr:rowOff>152400</xdr:rowOff>
              </to>
            </anchor>
          </controlPr>
        </control>
      </mc:Choice>
      <mc:Fallback>
        <control shapeId="5122" r:id="rId4" name="BtnAjout"/>
      </mc:Fallback>
    </mc:AlternateContent>
    <mc:AlternateContent xmlns:mc="http://schemas.openxmlformats.org/markup-compatibility/2006">
      <mc:Choice Requires="x14">
        <control shapeId="5124" r:id="rId6" name="BtnAjout2">
          <controlPr autoLine="0" r:id="rId7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10</xdr:col>
                <xdr:colOff>739140</xdr:colOff>
                <xdr:row>6</xdr:row>
                <xdr:rowOff>137160</xdr:rowOff>
              </to>
            </anchor>
          </controlPr>
        </control>
      </mc:Choice>
      <mc:Fallback>
        <control shapeId="5124" r:id="rId6" name="BtnAjout2"/>
      </mc:Fallback>
    </mc:AlternateContent>
    <mc:AlternateContent xmlns:mc="http://schemas.openxmlformats.org/markup-compatibility/2006">
      <mc:Choice Requires="x14">
        <control shapeId="5125" r:id="rId8" name="BtnAjout3">
          <controlPr autoLine="0" r:id="rId9">
            <anchor moveWithCells="1">
              <from>
                <xdr:col>9</xdr:col>
                <xdr:colOff>0</xdr:colOff>
                <xdr:row>8</xdr:row>
                <xdr:rowOff>7620</xdr:rowOff>
              </from>
              <to>
                <xdr:col>10</xdr:col>
                <xdr:colOff>739140</xdr:colOff>
                <xdr:row>9</xdr:row>
                <xdr:rowOff>144780</xdr:rowOff>
              </to>
            </anchor>
          </controlPr>
        </control>
      </mc:Choice>
      <mc:Fallback>
        <control shapeId="5125" r:id="rId8" name="BtnAjout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Liste</vt:lpstr>
      <vt:lpstr>Calculs</vt:lpstr>
      <vt:lpstr>IMPR</vt:lpstr>
      <vt:lpstr>Ajust</vt:lpstr>
      <vt:lpstr>Calculs!Zone_d_impression</vt:lpstr>
    </vt:vector>
  </TitlesOfParts>
  <Company>Fondation d'Auteuil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JROJAS</dc:creator>
  <cp:lastModifiedBy>Sandra Doison</cp:lastModifiedBy>
  <cp:lastPrinted>2023-05-15T04:56:43Z</cp:lastPrinted>
  <dcterms:created xsi:type="dcterms:W3CDTF">2007-12-10T10:18:32Z</dcterms:created>
  <dcterms:modified xsi:type="dcterms:W3CDTF">2023-05-15T04:59:44Z</dcterms:modified>
</cp:coreProperties>
</file>